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7523ce44943ed2e9/Revista Sur II/"/>
    </mc:Choice>
  </mc:AlternateContent>
  <xr:revisionPtr revIDLastSave="0" documentId="8_{930095CE-BEEC-49D2-9890-878C4CC7D5A0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22 - 26" sheetId="1" r:id="rId1"/>
    <sheet name="Municipios" sheetId="2" r:id="rId2"/>
    <sheet name="Consolidado" sheetId="3" r:id="rId3"/>
  </sheets>
  <calcPr calcId="191029"/>
  <extLst>
    <ext uri="GoogleSheetsCustomDataVersion2">
      <go:sheetsCustomData xmlns:go="http://customooxmlschemas.google.com/" r:id="rId7" roundtripDataChecksum="hviNpWjNwbLYEPzWeXlSnCCAqPuE60VD25Eyaf06lCI="/>
    </ext>
  </extLst>
</workbook>
</file>

<file path=xl/calcChain.xml><?xml version="1.0" encoding="utf-8"?>
<calcChain xmlns="http://schemas.openxmlformats.org/spreadsheetml/2006/main">
  <c r="I17" i="1" l="1"/>
  <c r="I18" i="1" s="1"/>
  <c r="P17" i="1"/>
  <c r="P15" i="1"/>
  <c r="O15" i="1"/>
  <c r="O17" i="1" s="1"/>
  <c r="M17" i="1"/>
  <c r="M15" i="1"/>
  <c r="N15" i="1"/>
  <c r="L15" i="1"/>
  <c r="L17" i="1" s="1"/>
  <c r="E20" i="3"/>
  <c r="O19" i="3"/>
  <c r="M19" i="3"/>
  <c r="K19" i="3"/>
  <c r="I19" i="3"/>
  <c r="G19" i="3"/>
  <c r="E19" i="3"/>
  <c r="E18" i="3"/>
  <c r="E17" i="3"/>
  <c r="E16" i="3"/>
  <c r="E15" i="3"/>
  <c r="E14" i="3"/>
  <c r="E10" i="3"/>
  <c r="O9" i="3"/>
  <c r="M9" i="3"/>
  <c r="K9" i="3"/>
  <c r="I9" i="3"/>
  <c r="E9" i="3"/>
  <c r="E8" i="3"/>
  <c r="E7" i="3"/>
  <c r="E6" i="3"/>
  <c r="E5" i="3"/>
  <c r="E4" i="3"/>
  <c r="AI50" i="2"/>
  <c r="AF50" i="2"/>
  <c r="AI49" i="2"/>
  <c r="AF49" i="2"/>
  <c r="AI48" i="2"/>
  <c r="AF48" i="2"/>
  <c r="AI47" i="2"/>
  <c r="AF47" i="2"/>
  <c r="AI46" i="2"/>
  <c r="AF46" i="2"/>
  <c r="AI45" i="2"/>
  <c r="AF45" i="2"/>
  <c r="AI44" i="2"/>
  <c r="AF44" i="2"/>
  <c r="AI43" i="2"/>
  <c r="AF43" i="2"/>
  <c r="AI42" i="2"/>
  <c r="AF42" i="2"/>
  <c r="AI41" i="2"/>
  <c r="AF41" i="2"/>
  <c r="AI40" i="2"/>
  <c r="AF40" i="2"/>
  <c r="AI39" i="2"/>
  <c r="AF39" i="2"/>
  <c r="AI38" i="2"/>
  <c r="AF38" i="2"/>
  <c r="AI37" i="2"/>
  <c r="AF37" i="2"/>
  <c r="AI36" i="2"/>
  <c r="AF36" i="2"/>
  <c r="AI35" i="2"/>
  <c r="AF35" i="2"/>
  <c r="AI34" i="2"/>
  <c r="AF34" i="2"/>
  <c r="AI33" i="2"/>
  <c r="AF33" i="2"/>
  <c r="AI32" i="2"/>
  <c r="AF32" i="2"/>
  <c r="AI31" i="2"/>
  <c r="AF31" i="2"/>
  <c r="AI30" i="2"/>
  <c r="AF30" i="2"/>
  <c r="H30" i="2"/>
  <c r="E30" i="2"/>
  <c r="AI29" i="2"/>
  <c r="AF29" i="2"/>
  <c r="H29" i="2"/>
  <c r="E29" i="2"/>
  <c r="AI28" i="2"/>
  <c r="AF28" i="2"/>
  <c r="H28" i="2"/>
  <c r="E28" i="2"/>
  <c r="AI27" i="2"/>
  <c r="AF27" i="2"/>
  <c r="H27" i="2"/>
  <c r="E27" i="2"/>
  <c r="AI26" i="2"/>
  <c r="AF26" i="2"/>
  <c r="H26" i="2"/>
  <c r="E26" i="2"/>
  <c r="AI25" i="2"/>
  <c r="AF25" i="2"/>
  <c r="H25" i="2"/>
  <c r="E25" i="2"/>
  <c r="AI24" i="2"/>
  <c r="AF24" i="2"/>
  <c r="H24" i="2"/>
  <c r="E24" i="2"/>
  <c r="AI23" i="2"/>
  <c r="AF23" i="2"/>
  <c r="H23" i="2"/>
  <c r="E23" i="2"/>
  <c r="AI22" i="2"/>
  <c r="AF22" i="2"/>
  <c r="H22" i="2"/>
  <c r="E22" i="2"/>
  <c r="AI21" i="2"/>
  <c r="AF21" i="2"/>
  <c r="H21" i="2"/>
  <c r="E21" i="2"/>
  <c r="AI20" i="2"/>
  <c r="AF20" i="2"/>
  <c r="H20" i="2"/>
  <c r="E20" i="2"/>
  <c r="AI19" i="2"/>
  <c r="AF19" i="2"/>
  <c r="H19" i="2"/>
  <c r="E19" i="2"/>
  <c r="AI18" i="2"/>
  <c r="AF18" i="2"/>
  <c r="H18" i="2"/>
  <c r="E18" i="2"/>
  <c r="AI17" i="2"/>
  <c r="AF17" i="2"/>
  <c r="Z17" i="2"/>
  <c r="Z18" i="2" s="1"/>
  <c r="W17" i="2"/>
  <c r="H17" i="2"/>
  <c r="E17" i="2"/>
  <c r="AI16" i="2"/>
  <c r="AF16" i="2"/>
  <c r="Z16" i="2"/>
  <c r="W16" i="2"/>
  <c r="H16" i="2"/>
  <c r="E16" i="2"/>
  <c r="AI15" i="2"/>
  <c r="AF15" i="2"/>
  <c r="Z15" i="2"/>
  <c r="W15" i="2"/>
  <c r="Q15" i="2"/>
  <c r="N15" i="2"/>
  <c r="H15" i="2"/>
  <c r="E15" i="2"/>
  <c r="AI14" i="2"/>
  <c r="AF14" i="2"/>
  <c r="Z14" i="2"/>
  <c r="W14" i="2"/>
  <c r="Q14" i="2"/>
  <c r="N14" i="2"/>
  <c r="H14" i="2"/>
  <c r="E14" i="2"/>
  <c r="AI13" i="2"/>
  <c r="AF13" i="2"/>
  <c r="Z13" i="2"/>
  <c r="W13" i="2"/>
  <c r="Q13" i="2"/>
  <c r="N13" i="2"/>
  <c r="H13" i="2"/>
  <c r="E13" i="2"/>
  <c r="AI12" i="2"/>
  <c r="AF12" i="2"/>
  <c r="Z12" i="2"/>
  <c r="W12" i="2"/>
  <c r="Q12" i="2"/>
  <c r="N12" i="2"/>
  <c r="H12" i="2"/>
  <c r="E12" i="2"/>
  <c r="AI11" i="2"/>
  <c r="AF11" i="2"/>
  <c r="Z11" i="2"/>
  <c r="W11" i="2"/>
  <c r="Q11" i="2"/>
  <c r="N11" i="2"/>
  <c r="H11" i="2"/>
  <c r="E11" i="2"/>
  <c r="AI10" i="2"/>
  <c r="AF10" i="2"/>
  <c r="Z10" i="2"/>
  <c r="W10" i="2"/>
  <c r="Q10" i="2"/>
  <c r="N10" i="2"/>
  <c r="H10" i="2"/>
  <c r="E10" i="2"/>
  <c r="AI9" i="2"/>
  <c r="AF9" i="2"/>
  <c r="Z9" i="2"/>
  <c r="W9" i="2"/>
  <c r="Q9" i="2"/>
  <c r="N9" i="2"/>
  <c r="H9" i="2"/>
  <c r="E9" i="2"/>
  <c r="AI8" i="2"/>
  <c r="AF8" i="2"/>
  <c r="Z8" i="2"/>
  <c r="W8" i="2"/>
  <c r="Q8" i="2"/>
  <c r="N8" i="2"/>
  <c r="H8" i="2"/>
  <c r="E8" i="2"/>
  <c r="AI7" i="2"/>
  <c r="AF7" i="2"/>
  <c r="Z7" i="2"/>
  <c r="W7" i="2"/>
  <c r="Q7" i="2"/>
  <c r="N7" i="2"/>
  <c r="H7" i="2"/>
  <c r="E7" i="2"/>
  <c r="AI6" i="2"/>
  <c r="AF6" i="2"/>
  <c r="Z6" i="2"/>
  <c r="W6" i="2"/>
  <c r="Q6" i="2"/>
  <c r="N6" i="2"/>
  <c r="H6" i="2"/>
  <c r="E6" i="2"/>
  <c r="AI5" i="2"/>
  <c r="AF5" i="2"/>
  <c r="Z5" i="2"/>
  <c r="W5" i="2"/>
  <c r="Q5" i="2"/>
  <c r="N5" i="2"/>
  <c r="H5" i="2"/>
  <c r="E5" i="2"/>
  <c r="AI4" i="2"/>
  <c r="AI51" i="2" s="1"/>
  <c r="AF4" i="2"/>
  <c r="AF51" i="2" s="1"/>
  <c r="Z4" i="2"/>
  <c r="W4" i="2"/>
  <c r="W18" i="2" s="1"/>
  <c r="Q4" i="2"/>
  <c r="Q16" i="2" s="1"/>
  <c r="N4" i="2"/>
  <c r="N16" i="2" s="1"/>
  <c r="H4" i="2"/>
  <c r="H31" i="2" s="1"/>
  <c r="E4" i="2"/>
  <c r="E31" i="2" s="1"/>
  <c r="Q10" i="1"/>
  <c r="P10" i="1"/>
  <c r="O10" i="1"/>
  <c r="N10" i="1"/>
  <c r="M10" i="1"/>
  <c r="L10" i="1"/>
  <c r="Q6" i="1"/>
  <c r="P6" i="1"/>
  <c r="O6" i="1"/>
  <c r="N6" i="1"/>
  <c r="M6" i="1"/>
  <c r="L6" i="1"/>
</calcChain>
</file>

<file path=xl/sharedStrings.xml><?xml version="1.0" encoding="utf-8"?>
<sst xmlns="http://schemas.openxmlformats.org/spreadsheetml/2006/main" count="245" uniqueCount="149">
  <si>
    <t>Tabla</t>
  </si>
  <si>
    <t>RAPEC. Votación primera vuelta presidencial. 2022-2026. (Votos en miles)</t>
  </si>
  <si>
    <t>RAPEC. Votación segunda vuelta presidencial. 2022-2026. (Votos en miles)</t>
  </si>
  <si>
    <t>Candidato</t>
  </si>
  <si>
    <t>Año</t>
  </si>
  <si>
    <t>RAPEC</t>
  </si>
  <si>
    <t>Caldas</t>
  </si>
  <si>
    <t>Quindío</t>
  </si>
  <si>
    <t>Risaralda</t>
  </si>
  <si>
    <t>Tolima</t>
  </si>
  <si>
    <t>Nacional</t>
  </si>
  <si>
    <t>Gustavo Petro</t>
  </si>
  <si>
    <t>Iván Cepeda</t>
  </si>
  <si>
    <t>Cambio</t>
  </si>
  <si>
    <t>-</t>
  </si>
  <si>
    <t>Rodolfo Hernandez</t>
  </si>
  <si>
    <t>Abelardo de la Espriella</t>
  </si>
  <si>
    <t>Federico Gutierrez</t>
  </si>
  <si>
    <t>Paloma Valencia</t>
  </si>
  <si>
    <t>Sergio Fajardo</t>
  </si>
  <si>
    <t>Abelardo ganó en todos los municipios de Caldas</t>
  </si>
  <si>
    <t>Cepeda ganó en Mistrató, Pueblo Rico y Quinchía</t>
  </si>
  <si>
    <t>Cepeda ganó en La Tebaida</t>
  </si>
  <si>
    <t>En el Tolima De la Espriella ganó en 38 de los 51 municipios</t>
  </si>
  <si>
    <t>En Caldas votó el 61%, Quindío y Risaralda el 59%; en el Tolima el 58%</t>
  </si>
  <si>
    <t>En  las capitalas la participación fue: Manizales 68%, Armenia 61%, Pereira 60% e Ibagué  58%</t>
  </si>
  <si>
    <t>En Pereira: 125 por Abelardo, 97 por Cepeda; 23 por Paloma y 16 por Fajardo</t>
  </si>
  <si>
    <t>En Manizales: 98 por Abelardo, 74 por Cepeda, 25 por Paloma y 18 por Fajardo</t>
  </si>
  <si>
    <t>En Armenia: 84 por Abelardo, 53 por Cepeda, 14 por Paloma y 11 por Fajardo</t>
  </si>
  <si>
    <t>En Ibagué: 141 por Abelardo, 109 por Cepeda, 28 por Paloma y 14 por Fajardo</t>
  </si>
  <si>
    <t>NACIONAL</t>
  </si>
  <si>
    <t>Abelardo, 10.361 (44%); Iván, 9.688 (41%); Paloma, 1.639 (7%); Fajardo, 1.009 (4%)</t>
  </si>
  <si>
    <t>Candidatos</t>
  </si>
  <si>
    <t>Vuelta</t>
  </si>
  <si>
    <t>1ra</t>
  </si>
  <si>
    <t>2da</t>
  </si>
  <si>
    <t>Municipios</t>
  </si>
  <si>
    <t>Abelardo Espriella</t>
  </si>
  <si>
    <t>Aguadas</t>
  </si>
  <si>
    <t xml:space="preserve">Armenia </t>
  </si>
  <si>
    <t>Apía</t>
  </si>
  <si>
    <t>Alpujarra</t>
  </si>
  <si>
    <t>Anserma</t>
  </si>
  <si>
    <t>Buenavista</t>
  </si>
  <si>
    <t>Balboa</t>
  </si>
  <si>
    <t>Alvarado</t>
  </si>
  <si>
    <t>Aranzazu</t>
  </si>
  <si>
    <t>Calarcá</t>
  </si>
  <si>
    <t>Belén de Umbría</t>
  </si>
  <si>
    <t>Ambalema</t>
  </si>
  <si>
    <t>Belalcázar</t>
  </si>
  <si>
    <t>Circasia</t>
  </si>
  <si>
    <t>Dosquebradas</t>
  </si>
  <si>
    <t>Anzoátegui</t>
  </si>
  <si>
    <t>Chinchiná</t>
  </si>
  <si>
    <t>Córdoba</t>
  </si>
  <si>
    <t>Guática</t>
  </si>
  <si>
    <t>Armero (Guayabal)</t>
  </si>
  <si>
    <t>Filadelfia</t>
  </si>
  <si>
    <t>Filandia</t>
  </si>
  <si>
    <t>La Celia</t>
  </si>
  <si>
    <t>Ataco</t>
  </si>
  <si>
    <t>La Dorada</t>
  </si>
  <si>
    <t>Génova</t>
  </si>
  <si>
    <t>La Virginia</t>
  </si>
  <si>
    <t>Cajamarca</t>
  </si>
  <si>
    <t>La Merced</t>
  </si>
  <si>
    <t>La Tebaida</t>
  </si>
  <si>
    <t>Marsella</t>
  </si>
  <si>
    <t>Carmen de Apicalá</t>
  </si>
  <si>
    <t>Manizales</t>
  </si>
  <si>
    <t>Montenegro</t>
  </si>
  <si>
    <t>Mistrató</t>
  </si>
  <si>
    <t xml:space="preserve">Casabianca </t>
  </si>
  <si>
    <t>Manzanares</t>
  </si>
  <si>
    <t>Pijao</t>
  </si>
  <si>
    <t xml:space="preserve">Pereira </t>
  </si>
  <si>
    <t>Chaparral</t>
  </si>
  <si>
    <t>Marmato</t>
  </si>
  <si>
    <t>Quimbaya</t>
  </si>
  <si>
    <t>Pueblo Rico</t>
  </si>
  <si>
    <t>Coello</t>
  </si>
  <si>
    <t>Marquetalia</t>
  </si>
  <si>
    <t>Salento</t>
  </si>
  <si>
    <t>Quinchía</t>
  </si>
  <si>
    <t>Coyaima</t>
  </si>
  <si>
    <t>Marulanda</t>
  </si>
  <si>
    <t>Santa Rosa de Cabal</t>
  </si>
  <si>
    <t>Cunday</t>
  </si>
  <si>
    <t>Neira</t>
  </si>
  <si>
    <t>Santuario</t>
  </si>
  <si>
    <t>Dolores</t>
  </si>
  <si>
    <t>Norcasia</t>
  </si>
  <si>
    <t>Espinal</t>
  </si>
  <si>
    <t>Pácora</t>
  </si>
  <si>
    <t>Falan</t>
  </si>
  <si>
    <t>Palestina</t>
  </si>
  <si>
    <t>Flandes</t>
  </si>
  <si>
    <t>Pensilvania</t>
  </si>
  <si>
    <t>Fresno</t>
  </si>
  <si>
    <t>Riosucio</t>
  </si>
  <si>
    <t>Guamo</t>
  </si>
  <si>
    <t>Herveo</t>
  </si>
  <si>
    <t>Salamina</t>
  </si>
  <si>
    <t>Honda</t>
  </si>
  <si>
    <t>Samaná</t>
  </si>
  <si>
    <t>Icononzo</t>
  </si>
  <si>
    <t>San José</t>
  </si>
  <si>
    <t>Ibagué</t>
  </si>
  <si>
    <t>Supía</t>
  </si>
  <si>
    <t>Lérida</t>
  </si>
  <si>
    <t>Victoria</t>
  </si>
  <si>
    <t>Líbano</t>
  </si>
  <si>
    <t>Villamaría</t>
  </si>
  <si>
    <t>Mariquita</t>
  </si>
  <si>
    <t>Viterbo</t>
  </si>
  <si>
    <t>Melgar</t>
  </si>
  <si>
    <t>Murillo</t>
  </si>
  <si>
    <t>Natagaima</t>
  </si>
  <si>
    <t>Ortega</t>
  </si>
  <si>
    <t>Palocabildo</t>
  </si>
  <si>
    <t>Piedras</t>
  </si>
  <si>
    <t>Planadas</t>
  </si>
  <si>
    <t>Prado</t>
  </si>
  <si>
    <t>Purificación</t>
  </si>
  <si>
    <t>Rioblanco</t>
  </si>
  <si>
    <t>Roncesvalles</t>
  </si>
  <si>
    <t>Rovira</t>
  </si>
  <si>
    <t>Saldaña</t>
  </si>
  <si>
    <t>San Antonio</t>
  </si>
  <si>
    <t>San Luis</t>
  </si>
  <si>
    <t>Santa Isabel</t>
  </si>
  <si>
    <t>Suárez</t>
  </si>
  <si>
    <t>Valle de San Juan</t>
  </si>
  <si>
    <t>Venadillo</t>
  </si>
  <si>
    <t>Villahermosa</t>
  </si>
  <si>
    <t>Villarrica</t>
  </si>
  <si>
    <t>Elecciones Presidenciales 2026 - Primera Vuelta</t>
  </si>
  <si>
    <t>Territorio</t>
  </si>
  <si>
    <t>Personas habilitadas</t>
  </si>
  <si>
    <t>Votos</t>
  </si>
  <si>
    <t>%</t>
  </si>
  <si>
    <t>Válidos</t>
  </si>
  <si>
    <t>A candidatas(os)</t>
  </si>
  <si>
    <t>En blanco</t>
  </si>
  <si>
    <t xml:space="preserve">No marcados </t>
  </si>
  <si>
    <t>Nulos</t>
  </si>
  <si>
    <t>Pereira</t>
  </si>
  <si>
    <t>Elecciones Presidenciales 2026 - Segunda Vuelta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</si>
</sst>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>
    <font>
      <sz val="11"/>
      <color theme="1"/>
      <name val="Calibri"/>
      <scheme val="minor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1"/>
      <name val="Calibri"/>
    </font>
    <font>
      <i/>
      <sz val="11"/>
      <color theme="1"/>
      <name val="Calibri"/>
      <scheme val="minor"/>
    </font>
    <font>
      <sz val="12"/>
      <color theme="1"/>
      <name val="Google Sans"/>
    </font>
    <font>
      <sz val="11"/>
      <color theme="1"/>
      <name val="Google Sans"/>
    </font>
    <font>
      <sz val="9"/>
      <color theme="1"/>
      <name val="Google Sans"/>
    </font>
    <font>
      <sz val="11"/>
      <color theme="1"/>
      <name val="Times New Roman"/>
    </font>
    <font>
      <b/>
      <sz val="12"/>
      <color theme="1"/>
      <name val="Times New Roman"/>
    </font>
    <font>
      <b/>
      <sz val="11"/>
      <color theme="1"/>
      <name val="Times New Roman"/>
    </font>
    <font>
      <i/>
      <sz val="11"/>
      <color theme="1"/>
      <name val="Times New Roman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dotted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1" fillId="0" borderId="4" xfId="0" applyFont="1" applyBorder="1"/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3" fontId="1" fillId="0" borderId="4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/>
    <xf numFmtId="0" fontId="6" fillId="0" borderId="0" xfId="0" applyFont="1"/>
    <xf numFmtId="0" fontId="7" fillId="0" borderId="0" xfId="0" applyFont="1"/>
    <xf numFmtId="20" fontId="7" fillId="0" borderId="0" xfId="0" applyNumberFormat="1" applyFont="1"/>
    <xf numFmtId="0" fontId="8" fillId="0" borderId="0" xfId="0" applyFont="1" applyAlignment="1">
      <alignment horizont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3" fontId="8" fillId="0" borderId="4" xfId="0" applyNumberFormat="1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3" fontId="8" fillId="0" borderId="0" xfId="0" applyNumberFormat="1" applyFont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horizontal="center" wrapText="1"/>
    </xf>
    <xf numFmtId="164" fontId="1" fillId="0" borderId="0" xfId="0" applyNumberFormat="1" applyFont="1" applyAlignment="1">
      <alignment horizontal="center"/>
    </xf>
    <xf numFmtId="0" fontId="0" fillId="0" borderId="7" xfId="0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" fillId="0" borderId="0" xfId="0" applyFont="1"/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6" xfId="0" applyFont="1" applyBorder="1"/>
    <xf numFmtId="0" fontId="9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98"/>
  <sheetViews>
    <sheetView workbookViewId="0">
      <selection activeCell="A8" sqref="A8"/>
    </sheetView>
  </sheetViews>
  <sheetFormatPr baseColWidth="10" defaultColWidth="14.44140625" defaultRowHeight="15" customHeight="1"/>
  <cols>
    <col min="1" max="1" width="26" customWidth="1"/>
    <col min="2" max="2" width="7.109375" customWidth="1"/>
    <col min="3" max="9" width="10.77734375" customWidth="1"/>
    <col min="10" max="10" width="26.21875" customWidth="1"/>
    <col min="11" max="26" width="10.77734375" customWidth="1"/>
  </cols>
  <sheetData>
    <row r="1" spans="1:17" ht="14.25" customHeight="1">
      <c r="A1" s="1" t="s">
        <v>0</v>
      </c>
    </row>
    <row r="2" spans="1:17" ht="20.25" customHeight="1">
      <c r="A2" s="33" t="s">
        <v>1</v>
      </c>
      <c r="B2" s="34"/>
      <c r="C2" s="34"/>
      <c r="D2" s="34"/>
      <c r="E2" s="34"/>
      <c r="F2" s="34"/>
      <c r="G2" s="35"/>
      <c r="H2" s="3"/>
      <c r="J2" s="33" t="s">
        <v>2</v>
      </c>
      <c r="K2" s="34"/>
      <c r="L2" s="34"/>
      <c r="M2" s="34"/>
      <c r="N2" s="34"/>
      <c r="O2" s="34"/>
      <c r="P2" s="35"/>
      <c r="Q2" s="3"/>
    </row>
    <row r="3" spans="1:17" ht="14.25" customHeight="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J3" s="4" t="s">
        <v>3</v>
      </c>
      <c r="K3" s="4" t="s">
        <v>4</v>
      </c>
      <c r="L3" s="4" t="s">
        <v>5</v>
      </c>
      <c r="M3" s="4" t="s">
        <v>6</v>
      </c>
      <c r="N3" s="4" t="s">
        <v>7</v>
      </c>
      <c r="O3" s="4" t="s">
        <v>8</v>
      </c>
      <c r="P3" s="4" t="s">
        <v>9</v>
      </c>
      <c r="Q3" s="4" t="s">
        <v>10</v>
      </c>
    </row>
    <row r="4" spans="1:17" ht="14.25" customHeight="1">
      <c r="A4" s="5" t="s">
        <v>11</v>
      </c>
      <c r="B4" s="6">
        <v>2022</v>
      </c>
      <c r="C4" s="6">
        <v>571</v>
      </c>
      <c r="D4" s="6">
        <v>132</v>
      </c>
      <c r="E4" s="6">
        <v>84</v>
      </c>
      <c r="F4" s="6">
        <v>164</v>
      </c>
      <c r="G4" s="6">
        <v>191</v>
      </c>
      <c r="H4" s="7">
        <v>8542</v>
      </c>
      <c r="J4" s="5" t="s">
        <v>11</v>
      </c>
      <c r="K4" s="6">
        <v>2022</v>
      </c>
      <c r="L4" s="6">
        <v>767</v>
      </c>
      <c r="M4" s="6">
        <v>187</v>
      </c>
      <c r="N4" s="6">
        <v>113</v>
      </c>
      <c r="O4" s="6">
        <v>216</v>
      </c>
      <c r="P4" s="6">
        <v>251</v>
      </c>
      <c r="Q4" s="7">
        <v>11281</v>
      </c>
    </row>
    <row r="5" spans="1:17" ht="14.25" customHeight="1">
      <c r="A5" s="5" t="s">
        <v>12</v>
      </c>
      <c r="B5" s="6">
        <v>2026</v>
      </c>
      <c r="C5" s="6">
        <v>655</v>
      </c>
      <c r="D5" s="6">
        <v>146</v>
      </c>
      <c r="E5" s="6">
        <v>94</v>
      </c>
      <c r="F5" s="6">
        <v>182</v>
      </c>
      <c r="G5" s="6">
        <v>233</v>
      </c>
      <c r="H5" s="7">
        <v>9688</v>
      </c>
      <c r="J5" s="5" t="s">
        <v>12</v>
      </c>
      <c r="K5" s="6">
        <v>2026</v>
      </c>
      <c r="L5" s="6">
        <v>861</v>
      </c>
      <c r="M5" s="6">
        <v>203</v>
      </c>
      <c r="N5" s="6">
        <v>122</v>
      </c>
      <c r="O5" s="6">
        <v>237</v>
      </c>
      <c r="P5" s="6">
        <v>299</v>
      </c>
      <c r="Q5" s="7">
        <v>12708</v>
      </c>
    </row>
    <row r="6" spans="1:17" ht="14.25" customHeight="1">
      <c r="A6" s="5"/>
      <c r="B6" s="6"/>
      <c r="C6" s="6"/>
      <c r="D6" s="6"/>
      <c r="E6" s="6"/>
      <c r="F6" s="6"/>
      <c r="G6" s="6"/>
      <c r="H6" s="7"/>
      <c r="J6" s="5" t="s">
        <v>13</v>
      </c>
      <c r="K6" s="6" t="s">
        <v>14</v>
      </c>
      <c r="L6" s="6">
        <f t="shared" ref="L6:Q6" si="0">L5-L4</f>
        <v>94</v>
      </c>
      <c r="M6" s="6">
        <f t="shared" si="0"/>
        <v>16</v>
      </c>
      <c r="N6" s="6">
        <f t="shared" si="0"/>
        <v>9</v>
      </c>
      <c r="O6" s="6">
        <f t="shared" si="0"/>
        <v>21</v>
      </c>
      <c r="P6" s="6">
        <f t="shared" si="0"/>
        <v>48</v>
      </c>
      <c r="Q6" s="7">
        <f t="shared" si="0"/>
        <v>1427</v>
      </c>
    </row>
    <row r="7" spans="1:17" ht="14.25" customHeight="1">
      <c r="A7" s="5" t="s">
        <v>15</v>
      </c>
      <c r="B7" s="6">
        <v>2022</v>
      </c>
      <c r="C7" s="6">
        <v>618</v>
      </c>
      <c r="D7" s="6">
        <v>147</v>
      </c>
      <c r="E7" s="6">
        <v>81</v>
      </c>
      <c r="F7" s="6">
        <v>147</v>
      </c>
      <c r="G7" s="6">
        <v>243</v>
      </c>
      <c r="H7" s="7">
        <v>5965</v>
      </c>
      <c r="J7" s="36"/>
      <c r="K7" s="34"/>
      <c r="L7" s="34"/>
      <c r="M7" s="34"/>
      <c r="N7" s="34"/>
      <c r="O7" s="34"/>
      <c r="P7" s="34"/>
      <c r="Q7" s="35"/>
    </row>
    <row r="8" spans="1:17" ht="14.25" customHeight="1">
      <c r="A8" s="5" t="s">
        <v>16</v>
      </c>
      <c r="B8" s="6">
        <v>2026</v>
      </c>
      <c r="C8" s="6">
        <v>898</v>
      </c>
      <c r="D8" s="6">
        <v>218</v>
      </c>
      <c r="E8" s="6">
        <v>142</v>
      </c>
      <c r="F8" s="6">
        <v>226</v>
      </c>
      <c r="G8" s="6">
        <v>312</v>
      </c>
      <c r="H8" s="7">
        <v>10361</v>
      </c>
      <c r="J8" s="5" t="s">
        <v>15</v>
      </c>
      <c r="K8" s="6">
        <v>2022</v>
      </c>
      <c r="L8" s="7">
        <v>1044</v>
      </c>
      <c r="M8" s="6">
        <v>267</v>
      </c>
      <c r="N8" s="6">
        <v>151</v>
      </c>
      <c r="O8" s="6">
        <v>238</v>
      </c>
      <c r="P8" s="6">
        <v>388</v>
      </c>
      <c r="Q8" s="7">
        <v>10580</v>
      </c>
    </row>
    <row r="9" spans="1:17" ht="14.25" customHeight="1">
      <c r="A9" s="36"/>
      <c r="B9" s="34"/>
      <c r="C9" s="34"/>
      <c r="D9" s="34"/>
      <c r="E9" s="34"/>
      <c r="F9" s="34"/>
      <c r="G9" s="34"/>
      <c r="H9" s="35"/>
      <c r="J9" s="5" t="s">
        <v>16</v>
      </c>
      <c r="K9" s="6">
        <v>2026</v>
      </c>
      <c r="L9" s="7">
        <v>1198</v>
      </c>
      <c r="M9" s="6">
        <v>306</v>
      </c>
      <c r="N9" s="6">
        <v>179</v>
      </c>
      <c r="O9" s="6">
        <v>288</v>
      </c>
      <c r="P9" s="6">
        <v>425</v>
      </c>
      <c r="Q9" s="7">
        <v>12959</v>
      </c>
    </row>
    <row r="10" spans="1:17" ht="14.25" customHeight="1">
      <c r="A10" s="5" t="s">
        <v>17</v>
      </c>
      <c r="B10" s="6">
        <v>2022</v>
      </c>
      <c r="C10" s="6">
        <v>477</v>
      </c>
      <c r="D10" s="6">
        <v>137</v>
      </c>
      <c r="E10" s="6">
        <v>82</v>
      </c>
      <c r="F10" s="6">
        <v>113</v>
      </c>
      <c r="G10" s="6">
        <v>145</v>
      </c>
      <c r="H10" s="7">
        <v>5069</v>
      </c>
      <c r="J10" s="5" t="s">
        <v>13</v>
      </c>
      <c r="K10" s="6" t="s">
        <v>14</v>
      </c>
      <c r="L10" s="7">
        <f t="shared" ref="L10:Q10" si="1">L9-L8</f>
        <v>154</v>
      </c>
      <c r="M10" s="6">
        <f t="shared" si="1"/>
        <v>39</v>
      </c>
      <c r="N10" s="6">
        <f t="shared" si="1"/>
        <v>28</v>
      </c>
      <c r="O10" s="6">
        <f t="shared" si="1"/>
        <v>50</v>
      </c>
      <c r="P10" s="6">
        <f t="shared" si="1"/>
        <v>37</v>
      </c>
      <c r="Q10" s="7">
        <f t="shared" si="1"/>
        <v>2379</v>
      </c>
    </row>
    <row r="11" spans="1:17" ht="14.25" customHeight="1">
      <c r="A11" s="5" t="s">
        <v>18</v>
      </c>
      <c r="B11" s="6">
        <v>2026</v>
      </c>
      <c r="C11" s="6">
        <v>204</v>
      </c>
      <c r="D11" s="6">
        <v>62</v>
      </c>
      <c r="E11" s="6">
        <v>27</v>
      </c>
      <c r="F11" s="6">
        <v>44</v>
      </c>
      <c r="G11" s="6">
        <v>71</v>
      </c>
      <c r="H11" s="7">
        <v>1639</v>
      </c>
      <c r="J11" s="8"/>
      <c r="K11" s="9"/>
      <c r="L11" s="9"/>
      <c r="M11" s="9"/>
      <c r="N11" s="9"/>
      <c r="O11" s="9"/>
      <c r="P11" s="9"/>
      <c r="Q11" s="10"/>
    </row>
    <row r="12" spans="1:17" ht="14.25" customHeight="1">
      <c r="A12" s="36"/>
      <c r="B12" s="34"/>
      <c r="C12" s="34"/>
      <c r="D12" s="34"/>
      <c r="E12" s="34"/>
      <c r="F12" s="34"/>
      <c r="G12" s="34"/>
      <c r="H12" s="35"/>
      <c r="J12" s="8"/>
      <c r="K12" s="9"/>
      <c r="L12" s="9"/>
      <c r="M12" s="9"/>
      <c r="N12" s="9"/>
      <c r="O12" s="9"/>
      <c r="P12" s="9"/>
      <c r="Q12" s="10"/>
    </row>
    <row r="13" spans="1:17" ht="14.25" customHeight="1">
      <c r="A13" s="38" t="s">
        <v>19</v>
      </c>
      <c r="B13" s="6">
        <v>2022</v>
      </c>
      <c r="C13" s="6">
        <v>85</v>
      </c>
      <c r="D13" s="6">
        <v>30</v>
      </c>
      <c r="E13" s="6">
        <v>14</v>
      </c>
      <c r="F13" s="6">
        <v>23</v>
      </c>
      <c r="G13" s="6">
        <v>18</v>
      </c>
      <c r="H13" s="6">
        <v>885</v>
      </c>
      <c r="J13" s="9"/>
      <c r="K13" s="9"/>
      <c r="L13" s="9"/>
      <c r="M13" s="9"/>
      <c r="N13" s="9"/>
      <c r="O13" s="9"/>
      <c r="P13" s="9"/>
      <c r="Q13" s="9"/>
    </row>
    <row r="14" spans="1:17" ht="14.25" customHeight="1">
      <c r="A14" s="39"/>
      <c r="B14" s="6">
        <v>2026</v>
      </c>
      <c r="C14" s="6">
        <v>88</v>
      </c>
      <c r="D14" s="6">
        <v>26</v>
      </c>
      <c r="E14" s="6">
        <v>16</v>
      </c>
      <c r="F14" s="6">
        <v>26</v>
      </c>
      <c r="G14" s="6">
        <v>20</v>
      </c>
      <c r="H14" s="7">
        <v>1009</v>
      </c>
      <c r="J14" s="37"/>
      <c r="K14" s="9"/>
      <c r="L14" s="9"/>
      <c r="M14" s="9"/>
      <c r="N14" s="9"/>
      <c r="O14" s="9"/>
      <c r="P14" s="9"/>
      <c r="Q14" s="9"/>
    </row>
    <row r="15" spans="1:17" ht="14.25" customHeight="1">
      <c r="J15" s="32"/>
      <c r="K15" s="9"/>
      <c r="L15" s="10">
        <f>L5+L9</f>
        <v>2059</v>
      </c>
      <c r="M15" s="9">
        <f>M9+M5</f>
        <v>509</v>
      </c>
      <c r="N15" s="9">
        <f>N5+N9</f>
        <v>301</v>
      </c>
      <c r="O15" s="9">
        <f>O9+O5</f>
        <v>525</v>
      </c>
      <c r="P15" s="9">
        <f>P9+P5</f>
        <v>724</v>
      </c>
      <c r="Q15" s="10"/>
    </row>
    <row r="16" spans="1:17" ht="14.25" customHeight="1">
      <c r="A16" s="31" t="s">
        <v>20</v>
      </c>
      <c r="B16" s="32"/>
      <c r="C16" s="32"/>
      <c r="D16" s="32"/>
      <c r="E16" s="32"/>
      <c r="F16" s="32"/>
      <c r="G16" s="32"/>
      <c r="H16" s="32"/>
    </row>
    <row r="17" spans="1:16" ht="14.25" customHeight="1">
      <c r="A17" s="31" t="s">
        <v>21</v>
      </c>
      <c r="B17" s="32"/>
      <c r="C17" s="32"/>
      <c r="D17" s="32"/>
      <c r="E17" s="32"/>
      <c r="F17" s="32"/>
      <c r="G17" s="32"/>
      <c r="H17" s="32"/>
      <c r="I17">
        <f>C5+C8</f>
        <v>1553</v>
      </c>
      <c r="L17">
        <f>L9/L15</f>
        <v>0.58183584264205923</v>
      </c>
      <c r="M17">
        <f>M9/M15</f>
        <v>0.6011787819253438</v>
      </c>
      <c r="O17">
        <f>O9/O15</f>
        <v>0.5485714285714286</v>
      </c>
      <c r="P17">
        <f>P9/P15</f>
        <v>0.58701657458563539</v>
      </c>
    </row>
    <row r="18" spans="1:16" ht="14.25" customHeight="1">
      <c r="A18" s="31" t="s">
        <v>22</v>
      </c>
      <c r="B18" s="32"/>
      <c r="C18" s="32"/>
      <c r="D18" s="32"/>
      <c r="E18" s="32"/>
      <c r="F18" s="32"/>
      <c r="G18" s="32"/>
      <c r="H18" s="32"/>
      <c r="I18">
        <f>C8/I17</f>
        <v>0.57823567289117839</v>
      </c>
    </row>
    <row r="19" spans="1:16" ht="14.25" customHeight="1">
      <c r="A19" s="31" t="s">
        <v>23</v>
      </c>
      <c r="B19" s="32"/>
      <c r="C19" s="32"/>
      <c r="D19" s="32"/>
      <c r="E19" s="32"/>
      <c r="F19" s="32"/>
      <c r="G19" s="32"/>
      <c r="H19" s="32"/>
    </row>
    <row r="20" spans="1:16" ht="14.25" customHeight="1"/>
    <row r="21" spans="1:16" ht="14.25" customHeight="1">
      <c r="A21" s="31" t="s">
        <v>24</v>
      </c>
      <c r="B21" s="32"/>
      <c r="C21" s="32"/>
      <c r="D21" s="32"/>
      <c r="E21" s="32"/>
      <c r="F21" s="32"/>
      <c r="G21" s="32"/>
      <c r="H21" s="32"/>
    </row>
    <row r="22" spans="1:16" ht="14.25" customHeight="1">
      <c r="A22" s="31" t="s">
        <v>25</v>
      </c>
      <c r="B22" s="32"/>
      <c r="C22" s="32"/>
      <c r="D22" s="32"/>
      <c r="E22" s="32"/>
      <c r="F22" s="32"/>
      <c r="G22" s="32"/>
      <c r="H22" s="32"/>
    </row>
    <row r="23" spans="1:16" ht="14.25" customHeight="1"/>
    <row r="24" spans="1:16" ht="14.25" customHeight="1">
      <c r="A24" s="31" t="s">
        <v>26</v>
      </c>
      <c r="B24" s="32"/>
      <c r="C24" s="32"/>
      <c r="D24" s="32"/>
      <c r="E24" s="32"/>
      <c r="F24" s="32"/>
      <c r="G24" s="32"/>
      <c r="H24" s="32"/>
    </row>
    <row r="25" spans="1:16" ht="14.25" customHeight="1">
      <c r="A25" s="31" t="s">
        <v>27</v>
      </c>
      <c r="B25" s="32"/>
      <c r="C25" s="32"/>
      <c r="D25" s="32"/>
      <c r="E25" s="32"/>
      <c r="F25" s="32"/>
      <c r="G25" s="32"/>
      <c r="H25" s="32"/>
    </row>
    <row r="26" spans="1:16" ht="14.25" customHeight="1">
      <c r="A26" s="31" t="s">
        <v>28</v>
      </c>
      <c r="B26" s="32"/>
      <c r="C26" s="32"/>
      <c r="D26" s="32"/>
      <c r="E26" s="32"/>
      <c r="F26" s="32"/>
      <c r="G26" s="32"/>
      <c r="H26" s="32"/>
    </row>
    <row r="27" spans="1:16" ht="14.25" customHeight="1">
      <c r="A27" s="31" t="s">
        <v>29</v>
      </c>
      <c r="B27" s="32"/>
      <c r="C27" s="32"/>
      <c r="D27" s="32"/>
      <c r="E27" s="32"/>
      <c r="F27" s="32"/>
      <c r="G27" s="32"/>
      <c r="H27" s="32"/>
    </row>
    <row r="28" spans="1:16" ht="14.25" customHeight="1"/>
    <row r="29" spans="1:16" ht="14.25" customHeight="1">
      <c r="A29" s="1" t="s">
        <v>30</v>
      </c>
    </row>
    <row r="30" spans="1:16" ht="14.25" customHeight="1">
      <c r="A30" s="31" t="s">
        <v>31</v>
      </c>
      <c r="B30" s="32"/>
      <c r="C30" s="32"/>
      <c r="D30" s="32"/>
      <c r="E30" s="32"/>
      <c r="F30" s="32"/>
      <c r="G30" s="32"/>
      <c r="H30" s="32"/>
    </row>
    <row r="31" spans="1:16" ht="14.25" customHeight="1"/>
    <row r="32" spans="1:16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</sheetData>
  <mergeCells count="18">
    <mergeCell ref="A22:H22"/>
    <mergeCell ref="J2:P2"/>
    <mergeCell ref="J7:Q7"/>
    <mergeCell ref="J14:J15"/>
    <mergeCell ref="A2:G2"/>
    <mergeCell ref="A9:H9"/>
    <mergeCell ref="A12:H12"/>
    <mergeCell ref="A13:A14"/>
    <mergeCell ref="A16:H16"/>
    <mergeCell ref="A17:H17"/>
    <mergeCell ref="A18:H18"/>
    <mergeCell ref="A19:H19"/>
    <mergeCell ref="A21:H21"/>
    <mergeCell ref="A24:H24"/>
    <mergeCell ref="A25:H25"/>
    <mergeCell ref="A26:H26"/>
    <mergeCell ref="A27:H27"/>
    <mergeCell ref="A30:H30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I51"/>
  <sheetViews>
    <sheetView tabSelected="1" topLeftCell="L14" workbookViewId="0">
      <selection activeCell="S18" sqref="S18"/>
    </sheetView>
  </sheetViews>
  <sheetFormatPr baseColWidth="10" defaultColWidth="14.44140625" defaultRowHeight="15" customHeight="1"/>
  <cols>
    <col min="2" max="8" width="9.21875" customWidth="1"/>
    <col min="9" max="9" width="6.77734375" customWidth="1"/>
    <col min="11" max="13" width="10.21875" customWidth="1"/>
    <col min="14" max="14" width="9.109375" customWidth="1"/>
    <col min="15" max="16" width="10.21875" customWidth="1"/>
    <col min="17" max="17" width="9.44140625" customWidth="1"/>
    <col min="18" max="18" width="6.109375" customWidth="1"/>
    <col min="19" max="19" width="19.44140625" customWidth="1"/>
    <col min="20" max="26" width="11.109375" customWidth="1"/>
    <col min="27" max="27" width="6.21875" customWidth="1"/>
    <col min="28" max="28" width="20.21875" customWidth="1"/>
    <col min="29" max="34" width="10.77734375" customWidth="1"/>
  </cols>
  <sheetData>
    <row r="1" spans="1:35" ht="14.4">
      <c r="A1" s="4" t="s">
        <v>6</v>
      </c>
      <c r="B1" s="33" t="s">
        <v>32</v>
      </c>
      <c r="C1" s="34"/>
      <c r="D1" s="34"/>
      <c r="E1" s="34"/>
      <c r="F1" s="34"/>
      <c r="G1" s="34"/>
      <c r="H1" s="34"/>
      <c r="J1" s="4" t="s">
        <v>7</v>
      </c>
      <c r="K1" s="33" t="s">
        <v>32</v>
      </c>
      <c r="L1" s="34"/>
      <c r="M1" s="34"/>
      <c r="N1" s="34"/>
      <c r="O1" s="34"/>
      <c r="P1" s="34"/>
      <c r="Q1" s="34"/>
      <c r="S1" s="4" t="s">
        <v>8</v>
      </c>
      <c r="T1" s="33" t="s">
        <v>32</v>
      </c>
      <c r="U1" s="34"/>
      <c r="V1" s="34"/>
      <c r="W1" s="34"/>
      <c r="X1" s="34"/>
      <c r="Y1" s="34"/>
      <c r="Z1" s="34"/>
      <c r="AB1" s="4" t="s">
        <v>9</v>
      </c>
      <c r="AC1" s="33" t="s">
        <v>32</v>
      </c>
      <c r="AD1" s="34"/>
      <c r="AE1" s="34"/>
      <c r="AF1" s="34"/>
      <c r="AG1" s="34"/>
      <c r="AH1" s="34"/>
      <c r="AI1" s="34"/>
    </row>
    <row r="2" spans="1:35" ht="14.4">
      <c r="A2" s="4" t="s">
        <v>33</v>
      </c>
      <c r="B2" s="11" t="s">
        <v>34</v>
      </c>
      <c r="C2" s="2" t="s">
        <v>34</v>
      </c>
      <c r="D2" s="12" t="s">
        <v>35</v>
      </c>
      <c r="E2" s="12" t="s">
        <v>13</v>
      </c>
      <c r="F2" s="12" t="s">
        <v>34</v>
      </c>
      <c r="G2" s="12" t="s">
        <v>35</v>
      </c>
      <c r="H2" s="13" t="s">
        <v>13</v>
      </c>
      <c r="J2" s="4" t="s">
        <v>33</v>
      </c>
      <c r="K2" s="11" t="s">
        <v>34</v>
      </c>
      <c r="L2" s="2" t="s">
        <v>34</v>
      </c>
      <c r="M2" s="12" t="s">
        <v>35</v>
      </c>
      <c r="N2" s="12" t="s">
        <v>13</v>
      </c>
      <c r="O2" s="12" t="s">
        <v>34</v>
      </c>
      <c r="P2" s="12" t="s">
        <v>35</v>
      </c>
      <c r="Q2" s="13" t="s">
        <v>13</v>
      </c>
      <c r="S2" s="4" t="s">
        <v>33</v>
      </c>
      <c r="T2" s="11" t="s">
        <v>34</v>
      </c>
      <c r="U2" s="2" t="s">
        <v>34</v>
      </c>
      <c r="V2" s="12" t="s">
        <v>35</v>
      </c>
      <c r="W2" s="12" t="s">
        <v>13</v>
      </c>
      <c r="X2" s="12" t="s">
        <v>34</v>
      </c>
      <c r="Y2" s="12" t="s">
        <v>35</v>
      </c>
      <c r="Z2" s="13" t="s">
        <v>13</v>
      </c>
      <c r="AB2" s="4" t="s">
        <v>33</v>
      </c>
      <c r="AC2" s="11" t="s">
        <v>34</v>
      </c>
      <c r="AD2" s="2" t="s">
        <v>34</v>
      </c>
      <c r="AE2" s="12" t="s">
        <v>35</v>
      </c>
      <c r="AF2" s="12" t="s">
        <v>13</v>
      </c>
      <c r="AG2" s="12" t="s">
        <v>34</v>
      </c>
      <c r="AH2" s="12" t="s">
        <v>35</v>
      </c>
      <c r="AI2" s="12" t="s">
        <v>13</v>
      </c>
    </row>
    <row r="3" spans="1:35" ht="15.75" customHeight="1">
      <c r="A3" s="4" t="s">
        <v>36</v>
      </c>
      <c r="B3" s="4" t="s">
        <v>18</v>
      </c>
      <c r="C3" s="33" t="s">
        <v>37</v>
      </c>
      <c r="D3" s="34"/>
      <c r="E3" s="35"/>
      <c r="F3" s="33" t="s">
        <v>12</v>
      </c>
      <c r="G3" s="34"/>
      <c r="H3" s="35"/>
      <c r="J3" s="4" t="s">
        <v>36</v>
      </c>
      <c r="K3" s="4" t="s">
        <v>18</v>
      </c>
      <c r="L3" s="33" t="s">
        <v>37</v>
      </c>
      <c r="M3" s="34"/>
      <c r="N3" s="35"/>
      <c r="O3" s="33" t="s">
        <v>12</v>
      </c>
      <c r="P3" s="34"/>
      <c r="Q3" s="35"/>
      <c r="S3" s="4" t="s">
        <v>36</v>
      </c>
      <c r="T3" s="4" t="s">
        <v>18</v>
      </c>
      <c r="U3" s="33" t="s">
        <v>37</v>
      </c>
      <c r="V3" s="34"/>
      <c r="W3" s="35"/>
      <c r="X3" s="33" t="s">
        <v>12</v>
      </c>
      <c r="Y3" s="34"/>
      <c r="Z3" s="35"/>
      <c r="AB3" s="4" t="s">
        <v>36</v>
      </c>
      <c r="AC3" s="4" t="s">
        <v>18</v>
      </c>
      <c r="AD3" s="33" t="s">
        <v>37</v>
      </c>
      <c r="AE3" s="34"/>
      <c r="AF3" s="35"/>
      <c r="AG3" s="33" t="s">
        <v>12</v>
      </c>
      <c r="AH3" s="34"/>
      <c r="AI3" s="35"/>
    </row>
    <row r="4" spans="1:35" ht="14.4">
      <c r="A4" s="6" t="s">
        <v>38</v>
      </c>
      <c r="B4" s="6">
        <v>21</v>
      </c>
      <c r="C4" s="6">
        <v>55</v>
      </c>
      <c r="D4" s="6">
        <v>89</v>
      </c>
      <c r="E4" s="6">
        <f t="shared" ref="E4:E30" si="0">D4-C4</f>
        <v>34</v>
      </c>
      <c r="F4" s="6">
        <v>15</v>
      </c>
      <c r="G4" s="6">
        <v>19</v>
      </c>
      <c r="H4" s="6">
        <f t="shared" ref="H4:H30" si="1">G4-F4</f>
        <v>4</v>
      </c>
      <c r="J4" s="6" t="s">
        <v>39</v>
      </c>
      <c r="K4" s="6">
        <v>8</v>
      </c>
      <c r="L4" s="6">
        <v>50</v>
      </c>
      <c r="M4" s="6">
        <v>59</v>
      </c>
      <c r="N4" s="6">
        <f t="shared" ref="N4:N15" si="2">M4-L4</f>
        <v>9</v>
      </c>
      <c r="O4" s="6">
        <v>32</v>
      </c>
      <c r="P4" s="6">
        <v>39</v>
      </c>
      <c r="Q4" s="6">
        <f t="shared" ref="Q4:Q15" si="3">P4-O4</f>
        <v>7</v>
      </c>
      <c r="S4" s="6" t="s">
        <v>40</v>
      </c>
      <c r="T4" s="6">
        <v>18</v>
      </c>
      <c r="U4" s="6">
        <v>48</v>
      </c>
      <c r="V4" s="6">
        <v>69</v>
      </c>
      <c r="W4" s="6">
        <f t="shared" ref="W4:W17" si="4">V4-U4</f>
        <v>21</v>
      </c>
      <c r="X4" s="6">
        <v>23</v>
      </c>
      <c r="Y4" s="6">
        <v>28</v>
      </c>
      <c r="Z4" s="6">
        <f t="shared" ref="Z4:Z17" si="5">Y4-X4</f>
        <v>5</v>
      </c>
      <c r="AB4" s="6" t="s">
        <v>41</v>
      </c>
      <c r="AC4" s="6">
        <v>22</v>
      </c>
      <c r="AD4" s="6">
        <v>55</v>
      </c>
      <c r="AE4" s="6">
        <v>78</v>
      </c>
      <c r="AF4" s="6">
        <f t="shared" ref="AF4:AF50" si="6">AE4-AD4</f>
        <v>23</v>
      </c>
      <c r="AG4" s="6">
        <v>19</v>
      </c>
      <c r="AH4" s="6">
        <v>21</v>
      </c>
      <c r="AI4" s="6">
        <f t="shared" ref="AI4:AI50" si="7">AH4-AG4</f>
        <v>2</v>
      </c>
    </row>
    <row r="5" spans="1:35" ht="14.4">
      <c r="A5" s="6" t="s">
        <v>42</v>
      </c>
      <c r="B5" s="6">
        <v>16</v>
      </c>
      <c r="C5" s="6">
        <v>50</v>
      </c>
      <c r="D5" s="6">
        <v>67</v>
      </c>
      <c r="E5" s="6">
        <f t="shared" si="0"/>
        <v>17</v>
      </c>
      <c r="F5" s="6">
        <v>24</v>
      </c>
      <c r="G5" s="6">
        <v>31</v>
      </c>
      <c r="H5" s="6">
        <f t="shared" si="1"/>
        <v>7</v>
      </c>
      <c r="J5" s="6" t="s">
        <v>43</v>
      </c>
      <c r="K5" s="6">
        <v>10</v>
      </c>
      <c r="L5" s="6">
        <v>53</v>
      </c>
      <c r="M5" s="6">
        <v>63</v>
      </c>
      <c r="N5" s="6">
        <f t="shared" si="2"/>
        <v>10</v>
      </c>
      <c r="O5" s="6">
        <v>31</v>
      </c>
      <c r="P5" s="6">
        <v>36</v>
      </c>
      <c r="Q5" s="6">
        <f t="shared" si="3"/>
        <v>5</v>
      </c>
      <c r="S5" s="6" t="s">
        <v>44</v>
      </c>
      <c r="T5" s="6">
        <v>11</v>
      </c>
      <c r="U5" s="6">
        <v>48</v>
      </c>
      <c r="V5" s="6">
        <v>61</v>
      </c>
      <c r="W5" s="6">
        <f t="shared" si="4"/>
        <v>13</v>
      </c>
      <c r="X5" s="6">
        <v>33</v>
      </c>
      <c r="Y5" s="6">
        <v>38</v>
      </c>
      <c r="Z5" s="6">
        <f t="shared" si="5"/>
        <v>5</v>
      </c>
      <c r="AB5" s="6" t="s">
        <v>45</v>
      </c>
      <c r="AC5" s="6">
        <v>11</v>
      </c>
      <c r="AD5" s="6">
        <v>43</v>
      </c>
      <c r="AE5" s="6">
        <v>56</v>
      </c>
      <c r="AF5" s="6">
        <f t="shared" si="6"/>
        <v>13</v>
      </c>
      <c r="AG5" s="6">
        <v>41</v>
      </c>
      <c r="AH5" s="6">
        <v>43</v>
      </c>
      <c r="AI5" s="6">
        <f t="shared" si="7"/>
        <v>2</v>
      </c>
    </row>
    <row r="6" spans="1:35" ht="14.4">
      <c r="A6" s="6" t="s">
        <v>46</v>
      </c>
      <c r="B6" s="6">
        <v>20</v>
      </c>
      <c r="C6" s="6">
        <v>51</v>
      </c>
      <c r="D6" s="6">
        <v>79</v>
      </c>
      <c r="E6" s="6">
        <f t="shared" si="0"/>
        <v>28</v>
      </c>
      <c r="F6" s="6">
        <v>12</v>
      </c>
      <c r="G6" s="6">
        <v>19</v>
      </c>
      <c r="H6" s="6">
        <f t="shared" si="1"/>
        <v>7</v>
      </c>
      <c r="J6" s="6" t="s">
        <v>47</v>
      </c>
      <c r="K6" s="6">
        <v>11</v>
      </c>
      <c r="L6" s="6">
        <v>47</v>
      </c>
      <c r="M6" s="6">
        <v>58</v>
      </c>
      <c r="N6" s="6">
        <f t="shared" si="2"/>
        <v>11</v>
      </c>
      <c r="O6" s="6">
        <v>32</v>
      </c>
      <c r="P6" s="6">
        <v>40</v>
      </c>
      <c r="Q6" s="6">
        <f t="shared" si="3"/>
        <v>8</v>
      </c>
      <c r="S6" s="6" t="s">
        <v>48</v>
      </c>
      <c r="T6" s="6">
        <v>14</v>
      </c>
      <c r="U6" s="6">
        <v>51</v>
      </c>
      <c r="V6" s="6">
        <v>68</v>
      </c>
      <c r="W6" s="6">
        <f t="shared" si="4"/>
        <v>17</v>
      </c>
      <c r="X6" s="6">
        <v>25</v>
      </c>
      <c r="Y6" s="6">
        <v>30</v>
      </c>
      <c r="Z6" s="6">
        <f t="shared" si="5"/>
        <v>5</v>
      </c>
      <c r="AB6" s="6" t="s">
        <v>49</v>
      </c>
      <c r="AC6" s="6">
        <v>9</v>
      </c>
      <c r="AD6" s="6">
        <v>39</v>
      </c>
      <c r="AE6" s="6">
        <v>49</v>
      </c>
      <c r="AF6" s="6">
        <f t="shared" si="6"/>
        <v>10</v>
      </c>
      <c r="AG6" s="6">
        <v>48</v>
      </c>
      <c r="AH6" s="6">
        <v>50</v>
      </c>
      <c r="AI6" s="6">
        <f t="shared" si="7"/>
        <v>2</v>
      </c>
    </row>
    <row r="7" spans="1:35" ht="14.4">
      <c r="A7" s="6" t="s">
        <v>50</v>
      </c>
      <c r="B7" s="6">
        <v>22</v>
      </c>
      <c r="C7" s="6">
        <v>37</v>
      </c>
      <c r="D7" s="6">
        <v>63</v>
      </c>
      <c r="E7" s="6">
        <f t="shared" si="0"/>
        <v>26</v>
      </c>
      <c r="F7" s="6">
        <v>25</v>
      </c>
      <c r="G7" s="6">
        <v>35</v>
      </c>
      <c r="H7" s="6">
        <f t="shared" si="1"/>
        <v>10</v>
      </c>
      <c r="J7" s="6" t="s">
        <v>51</v>
      </c>
      <c r="K7" s="6">
        <v>11</v>
      </c>
      <c r="L7" s="6">
        <v>50</v>
      </c>
      <c r="M7" s="6">
        <v>61</v>
      </c>
      <c r="N7" s="6">
        <f t="shared" si="2"/>
        <v>11</v>
      </c>
      <c r="O7" s="6">
        <v>30</v>
      </c>
      <c r="P7" s="6">
        <v>37</v>
      </c>
      <c r="Q7" s="6">
        <f t="shared" si="3"/>
        <v>7</v>
      </c>
      <c r="S7" s="6" t="s">
        <v>52</v>
      </c>
      <c r="T7" s="6">
        <v>8</v>
      </c>
      <c r="U7" s="6">
        <v>43</v>
      </c>
      <c r="V7" s="6">
        <v>52</v>
      </c>
      <c r="W7" s="6">
        <f t="shared" si="4"/>
        <v>9</v>
      </c>
      <c r="X7" s="6">
        <v>38</v>
      </c>
      <c r="Y7" s="6">
        <v>46</v>
      </c>
      <c r="Z7" s="6">
        <f t="shared" si="5"/>
        <v>8</v>
      </c>
      <c r="AB7" s="6" t="s">
        <v>53</v>
      </c>
      <c r="AC7" s="6">
        <v>15</v>
      </c>
      <c r="AD7" s="6">
        <v>54</v>
      </c>
      <c r="AE7" s="6">
        <v>73</v>
      </c>
      <c r="AF7" s="6">
        <f t="shared" si="6"/>
        <v>19</v>
      </c>
      <c r="AG7" s="6">
        <v>23</v>
      </c>
      <c r="AH7" s="6">
        <v>26</v>
      </c>
      <c r="AI7" s="6">
        <f t="shared" si="7"/>
        <v>3</v>
      </c>
    </row>
    <row r="8" spans="1:35" ht="14.4">
      <c r="A8" s="6" t="s">
        <v>54</v>
      </c>
      <c r="B8" s="6">
        <v>11</v>
      </c>
      <c r="C8" s="6">
        <v>45</v>
      </c>
      <c r="D8" s="6">
        <v>57</v>
      </c>
      <c r="E8" s="6">
        <f t="shared" si="0"/>
        <v>12</v>
      </c>
      <c r="F8" s="6">
        <v>32</v>
      </c>
      <c r="G8" s="6">
        <v>41</v>
      </c>
      <c r="H8" s="6">
        <f t="shared" si="1"/>
        <v>9</v>
      </c>
      <c r="J8" s="6" t="s">
        <v>55</v>
      </c>
      <c r="K8" s="6">
        <v>10</v>
      </c>
      <c r="L8" s="6">
        <v>44</v>
      </c>
      <c r="M8" s="6">
        <v>54</v>
      </c>
      <c r="N8" s="6">
        <f t="shared" si="2"/>
        <v>10</v>
      </c>
      <c r="O8" s="6">
        <v>39</v>
      </c>
      <c r="P8" s="6">
        <v>44</v>
      </c>
      <c r="Q8" s="6">
        <f t="shared" si="3"/>
        <v>5</v>
      </c>
      <c r="S8" s="6" t="s">
        <v>56</v>
      </c>
      <c r="T8" s="6">
        <v>16</v>
      </c>
      <c r="U8" s="6">
        <v>49</v>
      </c>
      <c r="V8" s="6">
        <v>67</v>
      </c>
      <c r="W8" s="6">
        <f t="shared" si="4"/>
        <v>18</v>
      </c>
      <c r="X8" s="6">
        <v>27</v>
      </c>
      <c r="Y8" s="6">
        <v>31</v>
      </c>
      <c r="Z8" s="6">
        <f t="shared" si="5"/>
        <v>4</v>
      </c>
      <c r="AB8" s="6" t="s">
        <v>57</v>
      </c>
      <c r="AC8" s="6">
        <v>6</v>
      </c>
      <c r="AD8" s="6">
        <v>38</v>
      </c>
      <c r="AE8" s="6">
        <v>44</v>
      </c>
      <c r="AF8" s="6">
        <f t="shared" si="6"/>
        <v>6</v>
      </c>
      <c r="AG8" s="6">
        <v>50</v>
      </c>
      <c r="AH8" s="6">
        <v>55</v>
      </c>
      <c r="AI8" s="6">
        <f t="shared" si="7"/>
        <v>5</v>
      </c>
    </row>
    <row r="9" spans="1:35" ht="14.4">
      <c r="A9" s="6" t="s">
        <v>58</v>
      </c>
      <c r="B9" s="6">
        <v>16</v>
      </c>
      <c r="C9" s="6">
        <v>50</v>
      </c>
      <c r="D9" s="6">
        <v>76</v>
      </c>
      <c r="E9" s="6">
        <f t="shared" si="0"/>
        <v>26</v>
      </c>
      <c r="F9" s="6">
        <v>16</v>
      </c>
      <c r="G9" s="6">
        <v>23</v>
      </c>
      <c r="H9" s="6">
        <f t="shared" si="1"/>
        <v>7</v>
      </c>
      <c r="J9" s="6" t="s">
        <v>59</v>
      </c>
      <c r="K9" s="6">
        <v>12</v>
      </c>
      <c r="L9" s="6">
        <v>54</v>
      </c>
      <c r="M9" s="6">
        <v>68</v>
      </c>
      <c r="N9" s="6">
        <f t="shared" si="2"/>
        <v>14</v>
      </c>
      <c r="O9" s="6">
        <v>24</v>
      </c>
      <c r="P9" s="6">
        <v>30</v>
      </c>
      <c r="Q9" s="6">
        <f t="shared" si="3"/>
        <v>6</v>
      </c>
      <c r="S9" s="6" t="s">
        <v>60</v>
      </c>
      <c r="T9" s="6">
        <v>15</v>
      </c>
      <c r="U9" s="6">
        <v>52</v>
      </c>
      <c r="V9" s="6">
        <v>68</v>
      </c>
      <c r="W9" s="6">
        <f t="shared" si="4"/>
        <v>16</v>
      </c>
      <c r="X9" s="6">
        <v>26</v>
      </c>
      <c r="Y9" s="6">
        <v>30</v>
      </c>
      <c r="Z9" s="6">
        <f t="shared" si="5"/>
        <v>4</v>
      </c>
      <c r="AB9" s="6" t="s">
        <v>61</v>
      </c>
      <c r="AC9" s="6">
        <v>18</v>
      </c>
      <c r="AD9" s="6">
        <v>58</v>
      </c>
      <c r="AE9" s="6">
        <v>77</v>
      </c>
      <c r="AF9" s="6">
        <f t="shared" si="6"/>
        <v>19</v>
      </c>
      <c r="AG9" s="6">
        <v>19</v>
      </c>
      <c r="AH9" s="6">
        <v>22</v>
      </c>
      <c r="AI9" s="6">
        <f t="shared" si="7"/>
        <v>3</v>
      </c>
    </row>
    <row r="10" spans="1:35" ht="14.4">
      <c r="A10" s="6" t="s">
        <v>62</v>
      </c>
      <c r="B10" s="6">
        <v>7</v>
      </c>
      <c r="C10" s="6">
        <v>45</v>
      </c>
      <c r="D10" s="6">
        <v>53</v>
      </c>
      <c r="E10" s="6">
        <f t="shared" si="0"/>
        <v>8</v>
      </c>
      <c r="F10" s="6">
        <v>38</v>
      </c>
      <c r="G10" s="6">
        <v>46</v>
      </c>
      <c r="H10" s="6">
        <f t="shared" si="1"/>
        <v>8</v>
      </c>
      <c r="J10" s="6" t="s">
        <v>63</v>
      </c>
      <c r="K10" s="6">
        <v>14</v>
      </c>
      <c r="L10" s="6">
        <v>50</v>
      </c>
      <c r="M10" s="6">
        <v>66</v>
      </c>
      <c r="N10" s="6">
        <f t="shared" si="2"/>
        <v>16</v>
      </c>
      <c r="O10" s="6">
        <v>28</v>
      </c>
      <c r="P10" s="6">
        <v>33</v>
      </c>
      <c r="Q10" s="6">
        <f t="shared" si="3"/>
        <v>5</v>
      </c>
      <c r="S10" s="30" t="s">
        <v>64</v>
      </c>
      <c r="T10" s="6">
        <v>9</v>
      </c>
      <c r="U10" s="6">
        <v>36</v>
      </c>
      <c r="V10" s="6">
        <v>44</v>
      </c>
      <c r="W10" s="6">
        <f t="shared" si="4"/>
        <v>8</v>
      </c>
      <c r="X10" s="6">
        <v>45</v>
      </c>
      <c r="Y10" s="6">
        <v>54</v>
      </c>
      <c r="Z10" s="6">
        <f t="shared" si="5"/>
        <v>9</v>
      </c>
      <c r="AB10" s="6" t="s">
        <v>65</v>
      </c>
      <c r="AC10" s="6">
        <v>9</v>
      </c>
      <c r="AD10" s="6">
        <v>51</v>
      </c>
      <c r="AE10" s="6">
        <v>61</v>
      </c>
      <c r="AF10" s="6">
        <f t="shared" si="6"/>
        <v>10</v>
      </c>
      <c r="AG10" s="6">
        <v>33</v>
      </c>
      <c r="AH10" s="6">
        <v>37</v>
      </c>
      <c r="AI10" s="6">
        <f t="shared" si="7"/>
        <v>4</v>
      </c>
    </row>
    <row r="11" spans="1:35" ht="14.4">
      <c r="A11" s="6" t="s">
        <v>66</v>
      </c>
      <c r="B11" s="6">
        <v>19</v>
      </c>
      <c r="C11" s="6">
        <v>44</v>
      </c>
      <c r="D11" s="6">
        <v>69</v>
      </c>
      <c r="E11" s="6">
        <f t="shared" si="0"/>
        <v>25</v>
      </c>
      <c r="F11" s="6">
        <v>23</v>
      </c>
      <c r="G11" s="6">
        <v>29</v>
      </c>
      <c r="H11" s="6">
        <f t="shared" si="1"/>
        <v>6</v>
      </c>
      <c r="J11" s="6" t="s">
        <v>67</v>
      </c>
      <c r="K11" s="6">
        <v>9</v>
      </c>
      <c r="L11" s="6">
        <v>39</v>
      </c>
      <c r="M11" s="6">
        <v>48</v>
      </c>
      <c r="N11" s="6">
        <f t="shared" si="2"/>
        <v>9</v>
      </c>
      <c r="O11" s="6">
        <v>42</v>
      </c>
      <c r="P11" s="6">
        <v>50</v>
      </c>
      <c r="Q11" s="6">
        <f t="shared" si="3"/>
        <v>8</v>
      </c>
      <c r="S11" s="6" t="s">
        <v>68</v>
      </c>
      <c r="T11" s="6">
        <v>10</v>
      </c>
      <c r="U11" s="6">
        <v>48</v>
      </c>
      <c r="V11" s="6">
        <v>57</v>
      </c>
      <c r="W11" s="6">
        <f t="shared" si="4"/>
        <v>9</v>
      </c>
      <c r="X11" s="6">
        <v>34</v>
      </c>
      <c r="Y11" s="6">
        <v>41</v>
      </c>
      <c r="Z11" s="6">
        <f t="shared" si="5"/>
        <v>7</v>
      </c>
      <c r="AB11" s="6" t="s">
        <v>69</v>
      </c>
      <c r="AC11" s="6">
        <v>15</v>
      </c>
      <c r="AD11" s="6">
        <v>52</v>
      </c>
      <c r="AE11" s="6">
        <v>67</v>
      </c>
      <c r="AF11" s="6">
        <f t="shared" si="6"/>
        <v>15</v>
      </c>
      <c r="AG11" s="6">
        <v>26</v>
      </c>
      <c r="AH11" s="6">
        <v>31</v>
      </c>
      <c r="AI11" s="6">
        <f t="shared" si="7"/>
        <v>5</v>
      </c>
    </row>
    <row r="12" spans="1:35" ht="14.4">
      <c r="A12" s="6" t="s">
        <v>70</v>
      </c>
      <c r="B12" s="6">
        <v>11</v>
      </c>
      <c r="C12" s="6">
        <v>43</v>
      </c>
      <c r="D12" s="6">
        <v>54</v>
      </c>
      <c r="E12" s="6">
        <f t="shared" si="0"/>
        <v>11</v>
      </c>
      <c r="F12" s="6">
        <v>32</v>
      </c>
      <c r="G12" s="6">
        <v>43</v>
      </c>
      <c r="H12" s="6">
        <f t="shared" si="1"/>
        <v>11</v>
      </c>
      <c r="J12" s="6" t="s">
        <v>71</v>
      </c>
      <c r="K12" s="6">
        <v>12</v>
      </c>
      <c r="L12" s="6">
        <v>46</v>
      </c>
      <c r="M12" s="6">
        <v>58</v>
      </c>
      <c r="N12" s="6">
        <f t="shared" si="2"/>
        <v>12</v>
      </c>
      <c r="O12" s="6">
        <v>32</v>
      </c>
      <c r="P12" s="6">
        <v>40</v>
      </c>
      <c r="Q12" s="6">
        <f t="shared" si="3"/>
        <v>8</v>
      </c>
      <c r="S12" s="30" t="s">
        <v>72</v>
      </c>
      <c r="T12" s="6">
        <v>9</v>
      </c>
      <c r="U12" s="6">
        <v>30</v>
      </c>
      <c r="V12" s="6">
        <v>39</v>
      </c>
      <c r="W12" s="6">
        <f t="shared" si="4"/>
        <v>9</v>
      </c>
      <c r="X12" s="6">
        <v>52</v>
      </c>
      <c r="Y12" s="6">
        <v>60</v>
      </c>
      <c r="Z12" s="6">
        <f t="shared" si="5"/>
        <v>8</v>
      </c>
      <c r="AB12" s="6" t="s">
        <v>73</v>
      </c>
      <c r="AC12" s="6">
        <v>18</v>
      </c>
      <c r="AD12" s="6">
        <v>52</v>
      </c>
      <c r="AE12" s="6">
        <v>75</v>
      </c>
      <c r="AF12" s="6">
        <f t="shared" si="6"/>
        <v>23</v>
      </c>
      <c r="AG12" s="6">
        <v>21</v>
      </c>
      <c r="AH12" s="6">
        <v>23</v>
      </c>
      <c r="AI12" s="6">
        <f t="shared" si="7"/>
        <v>2</v>
      </c>
    </row>
    <row r="13" spans="1:35" ht="14.4">
      <c r="A13" s="6" t="s">
        <v>74</v>
      </c>
      <c r="B13" s="6">
        <v>22</v>
      </c>
      <c r="C13" s="6">
        <v>51</v>
      </c>
      <c r="D13" s="6">
        <v>77</v>
      </c>
      <c r="E13" s="6">
        <f t="shared" si="0"/>
        <v>26</v>
      </c>
      <c r="F13" s="6">
        <v>15</v>
      </c>
      <c r="G13" s="6">
        <v>21</v>
      </c>
      <c r="H13" s="6">
        <f t="shared" si="1"/>
        <v>6</v>
      </c>
      <c r="J13" s="6" t="s">
        <v>75</v>
      </c>
      <c r="K13" s="6">
        <v>12</v>
      </c>
      <c r="L13" s="6">
        <v>53</v>
      </c>
      <c r="M13" s="6">
        <v>66</v>
      </c>
      <c r="N13" s="6">
        <f t="shared" si="2"/>
        <v>13</v>
      </c>
      <c r="O13" s="6">
        <v>29</v>
      </c>
      <c r="P13" s="6">
        <v>32</v>
      </c>
      <c r="Q13" s="6">
        <f t="shared" si="3"/>
        <v>3</v>
      </c>
      <c r="S13" s="6" t="s">
        <v>76</v>
      </c>
      <c r="T13" s="6">
        <v>9</v>
      </c>
      <c r="U13" s="6">
        <v>46</v>
      </c>
      <c r="V13" s="6">
        <v>54</v>
      </c>
      <c r="W13" s="6">
        <f t="shared" si="4"/>
        <v>8</v>
      </c>
      <c r="X13" s="6">
        <v>35</v>
      </c>
      <c r="Y13" s="6">
        <v>44</v>
      </c>
      <c r="Z13" s="6">
        <f t="shared" si="5"/>
        <v>9</v>
      </c>
      <c r="AB13" s="6" t="s">
        <v>77</v>
      </c>
      <c r="AC13" s="6">
        <v>11</v>
      </c>
      <c r="AD13" s="6">
        <v>48</v>
      </c>
      <c r="AE13" s="6">
        <v>60</v>
      </c>
      <c r="AF13" s="6">
        <f t="shared" si="6"/>
        <v>12</v>
      </c>
      <c r="AG13" s="6">
        <v>34</v>
      </c>
      <c r="AH13" s="6">
        <v>39</v>
      </c>
      <c r="AI13" s="6">
        <f t="shared" si="7"/>
        <v>5</v>
      </c>
    </row>
    <row r="14" spans="1:35" ht="14.4">
      <c r="A14" s="6" t="s">
        <v>78</v>
      </c>
      <c r="B14" s="6">
        <v>11</v>
      </c>
      <c r="C14" s="6">
        <v>41</v>
      </c>
      <c r="D14" s="6">
        <v>53</v>
      </c>
      <c r="E14" s="6">
        <f t="shared" si="0"/>
        <v>12</v>
      </c>
      <c r="F14" s="6">
        <v>35</v>
      </c>
      <c r="G14" s="6">
        <v>45</v>
      </c>
      <c r="H14" s="6">
        <f t="shared" si="1"/>
        <v>10</v>
      </c>
      <c r="J14" s="6" t="s">
        <v>79</v>
      </c>
      <c r="K14" s="6">
        <v>10</v>
      </c>
      <c r="L14" s="6">
        <v>46</v>
      </c>
      <c r="M14" s="6">
        <v>56</v>
      </c>
      <c r="N14" s="6">
        <f t="shared" si="2"/>
        <v>10</v>
      </c>
      <c r="O14" s="6">
        <v>34</v>
      </c>
      <c r="P14" s="6">
        <v>42</v>
      </c>
      <c r="Q14" s="6">
        <f t="shared" si="3"/>
        <v>8</v>
      </c>
      <c r="S14" s="30" t="s">
        <v>80</v>
      </c>
      <c r="T14" s="6">
        <v>6</v>
      </c>
      <c r="U14" s="6">
        <v>26</v>
      </c>
      <c r="V14" s="6">
        <v>28</v>
      </c>
      <c r="W14" s="6">
        <f t="shared" si="4"/>
        <v>2</v>
      </c>
      <c r="X14" s="6">
        <v>64</v>
      </c>
      <c r="Y14" s="6">
        <v>71</v>
      </c>
      <c r="Z14" s="6">
        <f t="shared" si="5"/>
        <v>7</v>
      </c>
      <c r="AB14" s="6" t="s">
        <v>81</v>
      </c>
      <c r="AC14" s="6">
        <v>7</v>
      </c>
      <c r="AD14" s="6">
        <v>39</v>
      </c>
      <c r="AE14" s="6">
        <v>48</v>
      </c>
      <c r="AF14" s="6">
        <f t="shared" si="6"/>
        <v>9</v>
      </c>
      <c r="AG14" s="6">
        <v>50</v>
      </c>
      <c r="AH14" s="6">
        <v>51</v>
      </c>
      <c r="AI14" s="6">
        <f t="shared" si="7"/>
        <v>1</v>
      </c>
    </row>
    <row r="15" spans="1:35" ht="14.4">
      <c r="A15" s="6" t="s">
        <v>82</v>
      </c>
      <c r="B15" s="6">
        <v>32</v>
      </c>
      <c r="C15" s="6">
        <v>43</v>
      </c>
      <c r="D15" s="6">
        <v>78</v>
      </c>
      <c r="E15" s="6">
        <f t="shared" si="0"/>
        <v>35</v>
      </c>
      <c r="F15" s="6">
        <v>13</v>
      </c>
      <c r="G15" s="6">
        <v>21</v>
      </c>
      <c r="H15" s="6">
        <f t="shared" si="1"/>
        <v>8</v>
      </c>
      <c r="J15" s="6" t="s">
        <v>83</v>
      </c>
      <c r="K15" s="6">
        <v>11</v>
      </c>
      <c r="L15" s="6">
        <v>56</v>
      </c>
      <c r="M15" s="6">
        <v>67</v>
      </c>
      <c r="N15" s="6">
        <f t="shared" si="2"/>
        <v>11</v>
      </c>
      <c r="O15" s="6">
        <v>25</v>
      </c>
      <c r="P15" s="6">
        <v>31</v>
      </c>
      <c r="Q15" s="6">
        <f t="shared" si="3"/>
        <v>6</v>
      </c>
      <c r="S15" s="30" t="s">
        <v>84</v>
      </c>
      <c r="T15" s="6">
        <v>9</v>
      </c>
      <c r="U15" s="6">
        <v>29</v>
      </c>
      <c r="V15" s="6">
        <v>38</v>
      </c>
      <c r="W15" s="6">
        <f t="shared" si="4"/>
        <v>9</v>
      </c>
      <c r="X15" s="6">
        <v>52</v>
      </c>
      <c r="Y15" s="6">
        <v>60</v>
      </c>
      <c r="Z15" s="6">
        <f t="shared" si="5"/>
        <v>8</v>
      </c>
      <c r="AB15" s="6" t="s">
        <v>85</v>
      </c>
      <c r="AC15" s="6">
        <v>9</v>
      </c>
      <c r="AD15" s="6">
        <v>33</v>
      </c>
      <c r="AE15" s="6">
        <v>45</v>
      </c>
      <c r="AF15" s="6">
        <f t="shared" si="6"/>
        <v>12</v>
      </c>
      <c r="AG15" s="6">
        <v>53</v>
      </c>
      <c r="AH15" s="6">
        <v>55</v>
      </c>
      <c r="AI15" s="6">
        <f t="shared" si="7"/>
        <v>2</v>
      </c>
    </row>
    <row r="16" spans="1:35" ht="14.4">
      <c r="A16" s="6" t="s">
        <v>86</v>
      </c>
      <c r="B16" s="6">
        <v>13</v>
      </c>
      <c r="C16" s="6">
        <v>57</v>
      </c>
      <c r="D16" s="6">
        <v>80</v>
      </c>
      <c r="E16" s="6">
        <f t="shared" si="0"/>
        <v>23</v>
      </c>
      <c r="F16" s="6">
        <v>11</v>
      </c>
      <c r="G16" s="6">
        <v>17</v>
      </c>
      <c r="H16" s="6">
        <f t="shared" si="1"/>
        <v>6</v>
      </c>
      <c r="N16" s="29">
        <f>SUM(N4:N15)</f>
        <v>136</v>
      </c>
      <c r="Q16" s="29">
        <f>SUM(Q4:Q15)</f>
        <v>76</v>
      </c>
      <c r="S16" s="6" t="s">
        <v>87</v>
      </c>
      <c r="T16" s="6">
        <v>9</v>
      </c>
      <c r="U16" s="6">
        <v>49</v>
      </c>
      <c r="V16" s="6">
        <v>58</v>
      </c>
      <c r="W16" s="6">
        <f t="shared" si="4"/>
        <v>9</v>
      </c>
      <c r="X16" s="6">
        <v>31</v>
      </c>
      <c r="Y16" s="6">
        <v>40</v>
      </c>
      <c r="Z16" s="6">
        <f t="shared" si="5"/>
        <v>9</v>
      </c>
      <c r="AB16" s="6" t="s">
        <v>88</v>
      </c>
      <c r="AC16" s="6">
        <v>18</v>
      </c>
      <c r="AD16" s="6">
        <v>60</v>
      </c>
      <c r="AE16" s="6">
        <v>73</v>
      </c>
      <c r="AF16" s="6">
        <f t="shared" si="6"/>
        <v>13</v>
      </c>
      <c r="AG16" s="6">
        <v>19</v>
      </c>
      <c r="AH16" s="6">
        <v>22</v>
      </c>
      <c r="AI16" s="6">
        <f t="shared" si="7"/>
        <v>3</v>
      </c>
    </row>
    <row r="17" spans="1:35" ht="14.4">
      <c r="A17" s="6" t="s">
        <v>89</v>
      </c>
      <c r="B17" s="6">
        <v>14</v>
      </c>
      <c r="C17" s="6">
        <v>50</v>
      </c>
      <c r="D17" s="6">
        <v>68</v>
      </c>
      <c r="E17" s="6">
        <f t="shared" si="0"/>
        <v>18</v>
      </c>
      <c r="F17" s="6">
        <v>22</v>
      </c>
      <c r="G17" s="6">
        <v>30</v>
      </c>
      <c r="H17" s="6">
        <f t="shared" si="1"/>
        <v>8</v>
      </c>
      <c r="S17" s="6" t="s">
        <v>90</v>
      </c>
      <c r="T17" s="6">
        <v>13</v>
      </c>
      <c r="U17" s="6">
        <v>55</v>
      </c>
      <c r="V17" s="6">
        <v>70</v>
      </c>
      <c r="W17" s="6">
        <f t="shared" si="4"/>
        <v>15</v>
      </c>
      <c r="X17" s="6">
        <v>23</v>
      </c>
      <c r="Y17" s="6">
        <v>28</v>
      </c>
      <c r="Z17" s="6">
        <f t="shared" si="5"/>
        <v>5</v>
      </c>
      <c r="AB17" s="6" t="s">
        <v>91</v>
      </c>
      <c r="AC17" s="6">
        <v>10</v>
      </c>
      <c r="AD17" s="6">
        <v>65</v>
      </c>
      <c r="AE17" s="6">
        <v>74</v>
      </c>
      <c r="AF17" s="6">
        <f t="shared" si="6"/>
        <v>9</v>
      </c>
      <c r="AG17" s="6">
        <v>20</v>
      </c>
      <c r="AH17" s="6">
        <v>25</v>
      </c>
      <c r="AI17" s="6">
        <f t="shared" si="7"/>
        <v>5</v>
      </c>
    </row>
    <row r="18" spans="1:35" ht="15.6">
      <c r="A18" s="6" t="s">
        <v>92</v>
      </c>
      <c r="B18" s="6">
        <v>8</v>
      </c>
      <c r="C18" s="6">
        <v>51</v>
      </c>
      <c r="D18" s="6">
        <v>62</v>
      </c>
      <c r="E18" s="6">
        <f t="shared" si="0"/>
        <v>11</v>
      </c>
      <c r="F18" s="6">
        <v>29</v>
      </c>
      <c r="G18" s="6">
        <v>36</v>
      </c>
      <c r="H18" s="6">
        <f t="shared" si="1"/>
        <v>7</v>
      </c>
      <c r="S18" s="14"/>
      <c r="W18" s="29">
        <f>SUM(W4:W17)</f>
        <v>163</v>
      </c>
      <c r="Z18" s="29">
        <f>SUM(Z4:Z17)</f>
        <v>93</v>
      </c>
      <c r="AB18" s="6" t="s">
        <v>93</v>
      </c>
      <c r="AC18" s="6">
        <v>12</v>
      </c>
      <c r="AD18" s="6">
        <v>45</v>
      </c>
      <c r="AE18" s="6">
        <v>57</v>
      </c>
      <c r="AF18" s="6">
        <f t="shared" si="6"/>
        <v>12</v>
      </c>
      <c r="AG18" s="6">
        <v>36</v>
      </c>
      <c r="AH18" s="6">
        <v>42</v>
      </c>
      <c r="AI18" s="6">
        <f t="shared" si="7"/>
        <v>6</v>
      </c>
    </row>
    <row r="19" spans="1:35" ht="14.4">
      <c r="A19" s="6" t="s">
        <v>94</v>
      </c>
      <c r="B19" s="6">
        <v>20</v>
      </c>
      <c r="C19" s="6">
        <v>51</v>
      </c>
      <c r="D19" s="6">
        <v>79</v>
      </c>
      <c r="E19" s="6">
        <f t="shared" si="0"/>
        <v>28</v>
      </c>
      <c r="F19" s="6">
        <v>14</v>
      </c>
      <c r="G19" s="6">
        <v>19</v>
      </c>
      <c r="H19" s="6">
        <f t="shared" si="1"/>
        <v>5</v>
      </c>
      <c r="S19" s="15"/>
      <c r="AB19" s="6" t="s">
        <v>95</v>
      </c>
      <c r="AC19" s="6">
        <v>11</v>
      </c>
      <c r="AD19" s="6">
        <v>44</v>
      </c>
      <c r="AE19" s="6">
        <v>60</v>
      </c>
      <c r="AF19" s="6">
        <f t="shared" si="6"/>
        <v>16</v>
      </c>
      <c r="AG19" s="6">
        <v>37</v>
      </c>
      <c r="AH19" s="6">
        <v>39</v>
      </c>
      <c r="AI19" s="6">
        <f t="shared" si="7"/>
        <v>2</v>
      </c>
    </row>
    <row r="20" spans="1:35" ht="14.4">
      <c r="A20" s="6" t="s">
        <v>96</v>
      </c>
      <c r="B20" s="6">
        <v>9</v>
      </c>
      <c r="C20" s="6">
        <v>42</v>
      </c>
      <c r="D20" s="6">
        <v>58</v>
      </c>
      <c r="E20" s="6">
        <f t="shared" si="0"/>
        <v>16</v>
      </c>
      <c r="F20" s="6">
        <v>29</v>
      </c>
      <c r="G20" s="6">
        <v>40</v>
      </c>
      <c r="H20" s="6">
        <f t="shared" si="1"/>
        <v>11</v>
      </c>
      <c r="S20" s="16"/>
      <c r="AB20" s="6" t="s">
        <v>97</v>
      </c>
      <c r="AC20" s="6">
        <v>8</v>
      </c>
      <c r="AD20" s="6">
        <v>45</v>
      </c>
      <c r="AE20" s="6">
        <v>53</v>
      </c>
      <c r="AF20" s="6">
        <f t="shared" si="6"/>
        <v>8</v>
      </c>
      <c r="AG20" s="6">
        <v>40</v>
      </c>
      <c r="AH20" s="6">
        <v>45</v>
      </c>
      <c r="AI20" s="6">
        <f t="shared" si="7"/>
        <v>5</v>
      </c>
    </row>
    <row r="21" spans="1:35" ht="14.4">
      <c r="A21" s="6" t="s">
        <v>98</v>
      </c>
      <c r="B21" s="6">
        <v>27</v>
      </c>
      <c r="C21" s="6">
        <v>46</v>
      </c>
      <c r="D21" s="6">
        <v>74</v>
      </c>
      <c r="E21" s="6">
        <f t="shared" si="0"/>
        <v>28</v>
      </c>
      <c r="F21" s="6">
        <v>18</v>
      </c>
      <c r="G21" s="6">
        <v>24</v>
      </c>
      <c r="H21" s="6">
        <f t="shared" si="1"/>
        <v>6</v>
      </c>
      <c r="S21" s="16"/>
      <c r="AB21" s="6" t="s">
        <v>99</v>
      </c>
      <c r="AC21" s="6">
        <v>17</v>
      </c>
      <c r="AD21" s="6">
        <v>48</v>
      </c>
      <c r="AE21" s="6">
        <v>68</v>
      </c>
      <c r="AF21" s="6">
        <f t="shared" si="6"/>
        <v>20</v>
      </c>
      <c r="AG21" s="6">
        <v>25</v>
      </c>
      <c r="AH21" s="6">
        <v>30</v>
      </c>
      <c r="AI21" s="6">
        <f t="shared" si="7"/>
        <v>5</v>
      </c>
    </row>
    <row r="22" spans="1:35" ht="14.4">
      <c r="A22" s="6" t="s">
        <v>100</v>
      </c>
      <c r="B22" s="6">
        <v>9</v>
      </c>
      <c r="C22" s="6">
        <v>42</v>
      </c>
      <c r="D22" s="6">
        <v>52</v>
      </c>
      <c r="E22" s="6">
        <f t="shared" si="0"/>
        <v>10</v>
      </c>
      <c r="F22" s="6">
        <v>40</v>
      </c>
      <c r="G22" s="6">
        <v>47</v>
      </c>
      <c r="H22" s="6">
        <f t="shared" si="1"/>
        <v>7</v>
      </c>
      <c r="S22" s="15"/>
      <c r="AB22" s="6" t="s">
        <v>101</v>
      </c>
      <c r="AC22" s="6">
        <v>16</v>
      </c>
      <c r="AD22" s="6">
        <v>50</v>
      </c>
      <c r="AE22" s="6">
        <v>68</v>
      </c>
      <c r="AF22" s="6">
        <f t="shared" si="6"/>
        <v>18</v>
      </c>
      <c r="AG22" s="6">
        <v>27</v>
      </c>
      <c r="AH22" s="6">
        <v>31</v>
      </c>
      <c r="AI22" s="6">
        <f t="shared" si="7"/>
        <v>4</v>
      </c>
    </row>
    <row r="23" spans="1:35" ht="14.4">
      <c r="A23" s="6" t="s">
        <v>8</v>
      </c>
      <c r="B23" s="6">
        <v>17</v>
      </c>
      <c r="C23" s="6">
        <v>50</v>
      </c>
      <c r="D23" s="6">
        <v>71</v>
      </c>
      <c r="E23" s="6">
        <f t="shared" si="0"/>
        <v>21</v>
      </c>
      <c r="F23" s="6">
        <v>21</v>
      </c>
      <c r="G23" s="6">
        <v>27</v>
      </c>
      <c r="H23" s="6">
        <f t="shared" si="1"/>
        <v>6</v>
      </c>
      <c r="S23" s="16"/>
      <c r="AB23" s="6" t="s">
        <v>102</v>
      </c>
      <c r="AC23" s="6">
        <v>14</v>
      </c>
      <c r="AD23" s="6">
        <v>58</v>
      </c>
      <c r="AE23" s="6">
        <v>76</v>
      </c>
      <c r="AF23" s="6">
        <f t="shared" si="6"/>
        <v>18</v>
      </c>
      <c r="AG23" s="6">
        <v>20</v>
      </c>
      <c r="AH23" s="6">
        <v>23</v>
      </c>
      <c r="AI23" s="6">
        <f t="shared" si="7"/>
        <v>3</v>
      </c>
    </row>
    <row r="24" spans="1:35" ht="14.4">
      <c r="A24" s="6" t="s">
        <v>103</v>
      </c>
      <c r="B24" s="6">
        <v>20</v>
      </c>
      <c r="C24" s="6">
        <v>45</v>
      </c>
      <c r="D24" s="6">
        <v>70</v>
      </c>
      <c r="E24" s="6">
        <f t="shared" si="0"/>
        <v>25</v>
      </c>
      <c r="F24" s="6">
        <v>20</v>
      </c>
      <c r="G24" s="6">
        <v>28</v>
      </c>
      <c r="H24" s="6">
        <f t="shared" si="1"/>
        <v>8</v>
      </c>
      <c r="S24" s="16"/>
      <c r="AB24" s="6" t="s">
        <v>104</v>
      </c>
      <c r="AC24" s="6">
        <v>8</v>
      </c>
      <c r="AD24" s="6">
        <v>42</v>
      </c>
      <c r="AE24" s="6">
        <v>48</v>
      </c>
      <c r="AF24" s="6">
        <f t="shared" si="6"/>
        <v>6</v>
      </c>
      <c r="AG24" s="6">
        <v>45</v>
      </c>
      <c r="AH24" s="6">
        <v>51</v>
      </c>
      <c r="AI24" s="6">
        <f t="shared" si="7"/>
        <v>6</v>
      </c>
    </row>
    <row r="25" spans="1:35" ht="14.4">
      <c r="A25" s="6" t="s">
        <v>105</v>
      </c>
      <c r="B25" s="6">
        <v>17</v>
      </c>
      <c r="C25" s="6">
        <v>55</v>
      </c>
      <c r="D25" s="6">
        <v>76</v>
      </c>
      <c r="E25" s="6">
        <f t="shared" si="0"/>
        <v>21</v>
      </c>
      <c r="F25" s="6">
        <v>18</v>
      </c>
      <c r="G25" s="6">
        <v>22</v>
      </c>
      <c r="H25" s="6">
        <f t="shared" si="1"/>
        <v>4</v>
      </c>
      <c r="S25" s="15"/>
      <c r="AB25" s="6" t="s">
        <v>106</v>
      </c>
      <c r="AC25" s="6">
        <v>10</v>
      </c>
      <c r="AD25" s="6">
        <v>39</v>
      </c>
      <c r="AE25" s="6">
        <v>51</v>
      </c>
      <c r="AF25" s="6">
        <f t="shared" si="6"/>
        <v>12</v>
      </c>
      <c r="AG25" s="6">
        <v>45</v>
      </c>
      <c r="AH25" s="6">
        <v>48</v>
      </c>
      <c r="AI25" s="6">
        <f t="shared" si="7"/>
        <v>3</v>
      </c>
    </row>
    <row r="26" spans="1:35" ht="14.4">
      <c r="A26" s="6" t="s">
        <v>107</v>
      </c>
      <c r="B26" s="6">
        <v>22</v>
      </c>
      <c r="C26" s="6">
        <v>41</v>
      </c>
      <c r="D26" s="6">
        <v>66</v>
      </c>
      <c r="E26" s="6">
        <f t="shared" si="0"/>
        <v>25</v>
      </c>
      <c r="F26" s="6">
        <v>24</v>
      </c>
      <c r="G26" s="6">
        <v>32</v>
      </c>
      <c r="H26" s="6">
        <f t="shared" si="1"/>
        <v>8</v>
      </c>
      <c r="S26" s="16"/>
      <c r="AB26" s="6" t="s">
        <v>108</v>
      </c>
      <c r="AC26" s="6">
        <v>9</v>
      </c>
      <c r="AD26" s="6">
        <v>46</v>
      </c>
      <c r="AE26" s="6">
        <v>58</v>
      </c>
      <c r="AF26" s="6">
        <f t="shared" si="6"/>
        <v>12</v>
      </c>
      <c r="AG26" s="6">
        <v>36</v>
      </c>
      <c r="AH26" s="6">
        <v>41</v>
      </c>
      <c r="AI26" s="6">
        <f t="shared" si="7"/>
        <v>5</v>
      </c>
    </row>
    <row r="27" spans="1:35" ht="14.4">
      <c r="A27" s="6" t="s">
        <v>109</v>
      </c>
      <c r="B27" s="6">
        <v>12</v>
      </c>
      <c r="C27" s="6">
        <v>42</v>
      </c>
      <c r="D27" s="6">
        <v>55</v>
      </c>
      <c r="E27" s="6">
        <f t="shared" si="0"/>
        <v>13</v>
      </c>
      <c r="F27" s="6">
        <v>34</v>
      </c>
      <c r="G27" s="6">
        <v>43</v>
      </c>
      <c r="H27" s="6">
        <f t="shared" si="1"/>
        <v>9</v>
      </c>
      <c r="S27" s="16"/>
      <c r="AB27" s="6" t="s">
        <v>110</v>
      </c>
      <c r="AC27" s="6">
        <v>9</v>
      </c>
      <c r="AD27" s="6">
        <v>34</v>
      </c>
      <c r="AE27" s="6">
        <v>44</v>
      </c>
      <c r="AF27" s="6">
        <f t="shared" si="6"/>
        <v>10</v>
      </c>
      <c r="AG27" s="6">
        <v>52</v>
      </c>
      <c r="AH27" s="6">
        <v>55</v>
      </c>
      <c r="AI27" s="6">
        <f t="shared" si="7"/>
        <v>3</v>
      </c>
    </row>
    <row r="28" spans="1:35" ht="14.4">
      <c r="A28" s="6" t="s">
        <v>111</v>
      </c>
      <c r="B28" s="6">
        <v>10</v>
      </c>
      <c r="C28" s="6">
        <v>51</v>
      </c>
      <c r="D28" s="6">
        <v>68</v>
      </c>
      <c r="E28" s="6">
        <f t="shared" si="0"/>
        <v>17</v>
      </c>
      <c r="F28" s="6">
        <v>26</v>
      </c>
      <c r="G28" s="6">
        <v>31</v>
      </c>
      <c r="H28" s="6">
        <f t="shared" si="1"/>
        <v>5</v>
      </c>
      <c r="S28" s="15"/>
      <c r="AB28" s="6" t="s">
        <v>112</v>
      </c>
      <c r="AC28" s="6">
        <v>11</v>
      </c>
      <c r="AD28" s="6">
        <v>34</v>
      </c>
      <c r="AE28" s="6">
        <v>46</v>
      </c>
      <c r="AF28" s="6">
        <f t="shared" si="6"/>
        <v>12</v>
      </c>
      <c r="AG28" s="6">
        <v>48</v>
      </c>
      <c r="AH28" s="6">
        <v>53</v>
      </c>
      <c r="AI28" s="6">
        <f t="shared" si="7"/>
        <v>5</v>
      </c>
    </row>
    <row r="29" spans="1:35" ht="14.4">
      <c r="A29" s="30" t="s">
        <v>113</v>
      </c>
      <c r="B29" s="30">
        <v>11</v>
      </c>
      <c r="C29" s="30">
        <v>41</v>
      </c>
      <c r="D29" s="30">
        <v>45</v>
      </c>
      <c r="E29" s="30">
        <f t="shared" si="0"/>
        <v>4</v>
      </c>
      <c r="F29" s="30">
        <v>34</v>
      </c>
      <c r="G29" s="30">
        <v>53</v>
      </c>
      <c r="H29" s="30">
        <f t="shared" si="1"/>
        <v>19</v>
      </c>
      <c r="S29" s="16"/>
      <c r="AB29" s="6" t="s">
        <v>114</v>
      </c>
      <c r="AC29" s="6">
        <v>8</v>
      </c>
      <c r="AD29" s="6">
        <v>45</v>
      </c>
      <c r="AE29" s="6">
        <v>55</v>
      </c>
      <c r="AF29" s="6">
        <f t="shared" si="6"/>
        <v>10</v>
      </c>
      <c r="AG29" s="6">
        <v>38</v>
      </c>
      <c r="AH29" s="6">
        <v>44</v>
      </c>
      <c r="AI29" s="6">
        <f t="shared" si="7"/>
        <v>6</v>
      </c>
    </row>
    <row r="30" spans="1:35" ht="14.4">
      <c r="A30" s="6" t="s">
        <v>115</v>
      </c>
      <c r="B30" s="6">
        <v>13</v>
      </c>
      <c r="C30" s="6">
        <v>54</v>
      </c>
      <c r="D30" s="6">
        <v>70</v>
      </c>
      <c r="E30" s="6">
        <f t="shared" si="0"/>
        <v>16</v>
      </c>
      <c r="F30" s="6">
        <v>22</v>
      </c>
      <c r="G30" s="6">
        <v>29</v>
      </c>
      <c r="H30" s="6">
        <f t="shared" si="1"/>
        <v>7</v>
      </c>
      <c r="S30" s="17"/>
      <c r="AB30" s="6" t="s">
        <v>116</v>
      </c>
      <c r="AC30" s="6">
        <v>7</v>
      </c>
      <c r="AD30" s="6">
        <v>59</v>
      </c>
      <c r="AE30" s="6">
        <v>67</v>
      </c>
      <c r="AF30" s="6">
        <f t="shared" si="6"/>
        <v>8</v>
      </c>
      <c r="AG30" s="6">
        <v>26</v>
      </c>
      <c r="AH30" s="6">
        <v>32</v>
      </c>
      <c r="AI30" s="6">
        <f t="shared" si="7"/>
        <v>6</v>
      </c>
    </row>
    <row r="31" spans="1:35" ht="14.4">
      <c r="E31" s="29">
        <f>SUM(E4:E30)</f>
        <v>536</v>
      </c>
      <c r="H31" s="29">
        <f>SUM(H4:H30)</f>
        <v>209</v>
      </c>
      <c r="S31" s="16"/>
      <c r="AB31" s="6" t="s">
        <v>117</v>
      </c>
      <c r="AC31" s="6">
        <v>19</v>
      </c>
      <c r="AD31" s="6">
        <v>41</v>
      </c>
      <c r="AE31" s="6">
        <v>61</v>
      </c>
      <c r="AF31" s="6">
        <f t="shared" si="6"/>
        <v>20</v>
      </c>
      <c r="AG31" s="6">
        <v>34</v>
      </c>
      <c r="AH31" s="6">
        <v>38</v>
      </c>
      <c r="AI31" s="6">
        <f t="shared" si="7"/>
        <v>4</v>
      </c>
    </row>
    <row r="32" spans="1:35" ht="14.4">
      <c r="S32" s="15"/>
      <c r="AB32" s="6" t="s">
        <v>118</v>
      </c>
      <c r="AC32" s="6">
        <v>11</v>
      </c>
      <c r="AD32" s="6">
        <v>33</v>
      </c>
      <c r="AE32" s="6">
        <v>44</v>
      </c>
      <c r="AF32" s="6">
        <f t="shared" si="6"/>
        <v>11</v>
      </c>
      <c r="AG32" s="6">
        <v>52</v>
      </c>
      <c r="AH32" s="6">
        <v>56</v>
      </c>
      <c r="AI32" s="6">
        <f t="shared" si="7"/>
        <v>4</v>
      </c>
    </row>
    <row r="33" spans="28:35" ht="14.4">
      <c r="AB33" s="6" t="s">
        <v>119</v>
      </c>
      <c r="AC33" s="6">
        <v>14</v>
      </c>
      <c r="AD33" s="6">
        <v>44</v>
      </c>
      <c r="AE33" s="6">
        <v>59</v>
      </c>
      <c r="AF33" s="6">
        <f t="shared" si="6"/>
        <v>15</v>
      </c>
      <c r="AG33" s="6">
        <v>36</v>
      </c>
      <c r="AH33" s="6">
        <v>40</v>
      </c>
      <c r="AI33" s="6">
        <f t="shared" si="7"/>
        <v>4</v>
      </c>
    </row>
    <row r="34" spans="28:35" ht="14.4">
      <c r="AB34" s="6" t="s">
        <v>120</v>
      </c>
      <c r="AC34" s="6">
        <v>12</v>
      </c>
      <c r="AD34" s="6">
        <v>51</v>
      </c>
      <c r="AE34" s="6">
        <v>66</v>
      </c>
      <c r="AF34" s="6">
        <f t="shared" si="6"/>
        <v>15</v>
      </c>
      <c r="AG34" s="6">
        <v>31</v>
      </c>
      <c r="AH34" s="6">
        <v>32</v>
      </c>
      <c r="AI34" s="6">
        <f t="shared" si="7"/>
        <v>1</v>
      </c>
    </row>
    <row r="35" spans="28:35" ht="14.4">
      <c r="AB35" s="6" t="s">
        <v>121</v>
      </c>
      <c r="AC35" s="6">
        <v>6</v>
      </c>
      <c r="AD35" s="6">
        <v>45</v>
      </c>
      <c r="AE35" s="6">
        <v>50</v>
      </c>
      <c r="AF35" s="6">
        <f t="shared" si="6"/>
        <v>5</v>
      </c>
      <c r="AG35" s="6">
        <v>44</v>
      </c>
      <c r="AH35" s="6">
        <v>49</v>
      </c>
      <c r="AI35" s="6">
        <f t="shared" si="7"/>
        <v>5</v>
      </c>
    </row>
    <row r="36" spans="28:35" ht="14.4">
      <c r="AB36" s="6" t="s">
        <v>122</v>
      </c>
      <c r="AC36" s="6">
        <v>11</v>
      </c>
      <c r="AD36" s="6">
        <v>47</v>
      </c>
      <c r="AE36" s="6">
        <v>58</v>
      </c>
      <c r="AF36" s="6">
        <f t="shared" si="6"/>
        <v>11</v>
      </c>
      <c r="AG36" s="6">
        <v>34</v>
      </c>
      <c r="AH36" s="6">
        <v>40</v>
      </c>
      <c r="AI36" s="6">
        <f t="shared" si="7"/>
        <v>6</v>
      </c>
    </row>
    <row r="37" spans="28:35" ht="14.4">
      <c r="AB37" s="6" t="s">
        <v>123</v>
      </c>
      <c r="AC37" s="6">
        <v>9</v>
      </c>
      <c r="AD37" s="6">
        <v>60</v>
      </c>
      <c r="AE37" s="6">
        <v>70</v>
      </c>
      <c r="AF37" s="6">
        <f t="shared" si="6"/>
        <v>10</v>
      </c>
      <c r="AG37" s="6">
        <v>26</v>
      </c>
      <c r="AH37" s="6">
        <v>29</v>
      </c>
      <c r="AI37" s="6">
        <f t="shared" si="7"/>
        <v>3</v>
      </c>
    </row>
    <row r="38" spans="28:35" ht="14.4">
      <c r="AB38" s="6" t="s">
        <v>124</v>
      </c>
      <c r="AC38" s="6">
        <v>10</v>
      </c>
      <c r="AD38" s="6">
        <v>44</v>
      </c>
      <c r="AE38" s="6">
        <v>54</v>
      </c>
      <c r="AF38" s="6">
        <f t="shared" si="6"/>
        <v>10</v>
      </c>
      <c r="AG38" s="6">
        <v>41</v>
      </c>
      <c r="AH38" s="6">
        <v>45</v>
      </c>
      <c r="AI38" s="6">
        <f t="shared" si="7"/>
        <v>4</v>
      </c>
    </row>
    <row r="39" spans="28:35" ht="14.4">
      <c r="AB39" s="6" t="s">
        <v>125</v>
      </c>
      <c r="AC39" s="6">
        <v>12</v>
      </c>
      <c r="AD39" s="6">
        <v>54</v>
      </c>
      <c r="AE39" s="6">
        <v>67</v>
      </c>
      <c r="AF39" s="6">
        <f t="shared" si="6"/>
        <v>13</v>
      </c>
      <c r="AG39" s="6">
        <v>26</v>
      </c>
      <c r="AH39" s="6">
        <v>31</v>
      </c>
      <c r="AI39" s="6">
        <f t="shared" si="7"/>
        <v>5</v>
      </c>
    </row>
    <row r="40" spans="28:35" ht="14.4">
      <c r="AB40" s="6" t="s">
        <v>126</v>
      </c>
      <c r="AC40" s="6">
        <v>12</v>
      </c>
      <c r="AD40" s="6">
        <v>60</v>
      </c>
      <c r="AE40" s="6">
        <v>77</v>
      </c>
      <c r="AF40" s="6">
        <f t="shared" si="6"/>
        <v>17</v>
      </c>
      <c r="AG40" s="6">
        <v>20</v>
      </c>
      <c r="AH40" s="6">
        <v>21</v>
      </c>
      <c r="AI40" s="6">
        <f t="shared" si="7"/>
        <v>1</v>
      </c>
    </row>
    <row r="41" spans="28:35" ht="14.4">
      <c r="AB41" s="6" t="s">
        <v>127</v>
      </c>
      <c r="AC41" s="6">
        <v>16</v>
      </c>
      <c r="AD41" s="6">
        <v>57</v>
      </c>
      <c r="AE41" s="6">
        <v>76</v>
      </c>
      <c r="AF41" s="6">
        <f t="shared" si="6"/>
        <v>19</v>
      </c>
      <c r="AG41" s="6">
        <v>20</v>
      </c>
      <c r="AH41" s="6">
        <v>23</v>
      </c>
      <c r="AI41" s="6">
        <f t="shared" si="7"/>
        <v>3</v>
      </c>
    </row>
    <row r="42" spans="28:35" ht="14.4">
      <c r="AB42" s="6" t="s">
        <v>128</v>
      </c>
      <c r="AC42" s="6">
        <v>13</v>
      </c>
      <c r="AD42" s="6">
        <v>50</v>
      </c>
      <c r="AE42" s="6">
        <v>63</v>
      </c>
      <c r="AF42" s="6">
        <f t="shared" si="6"/>
        <v>13</v>
      </c>
      <c r="AG42" s="6">
        <v>30</v>
      </c>
      <c r="AH42" s="6">
        <v>36</v>
      </c>
      <c r="AI42" s="6">
        <f t="shared" si="7"/>
        <v>6</v>
      </c>
    </row>
    <row r="43" spans="28:35" ht="14.4">
      <c r="AB43" s="6" t="s">
        <v>129</v>
      </c>
      <c r="AC43" s="6">
        <v>17</v>
      </c>
      <c r="AD43" s="6">
        <v>55</v>
      </c>
      <c r="AE43" s="6">
        <v>74</v>
      </c>
      <c r="AF43" s="6">
        <f t="shared" si="6"/>
        <v>19</v>
      </c>
      <c r="AG43" s="6">
        <v>23</v>
      </c>
      <c r="AH43" s="6">
        <v>26</v>
      </c>
      <c r="AI43" s="6">
        <f t="shared" si="7"/>
        <v>3</v>
      </c>
    </row>
    <row r="44" spans="28:35" ht="14.4">
      <c r="AB44" s="6" t="s">
        <v>130</v>
      </c>
      <c r="AC44" s="6">
        <v>11</v>
      </c>
      <c r="AD44" s="6">
        <v>63</v>
      </c>
      <c r="AE44" s="6">
        <v>76</v>
      </c>
      <c r="AF44" s="6">
        <f t="shared" si="6"/>
        <v>13</v>
      </c>
      <c r="AG44" s="6">
        <v>21</v>
      </c>
      <c r="AH44" s="6">
        <v>24</v>
      </c>
      <c r="AI44" s="6">
        <f t="shared" si="7"/>
        <v>3</v>
      </c>
    </row>
    <row r="45" spans="28:35" ht="14.4">
      <c r="AB45" s="6" t="s">
        <v>131</v>
      </c>
      <c r="AC45" s="6">
        <v>17</v>
      </c>
      <c r="AD45" s="6">
        <v>56</v>
      </c>
      <c r="AE45" s="6">
        <v>76</v>
      </c>
      <c r="AF45" s="6">
        <f t="shared" si="6"/>
        <v>20</v>
      </c>
      <c r="AG45" s="6">
        <v>20</v>
      </c>
      <c r="AH45" s="6">
        <v>22</v>
      </c>
      <c r="AI45" s="6">
        <f t="shared" si="7"/>
        <v>2</v>
      </c>
    </row>
    <row r="46" spans="28:35" ht="14.4">
      <c r="AB46" s="6" t="s">
        <v>132</v>
      </c>
      <c r="AC46" s="6">
        <v>15</v>
      </c>
      <c r="AD46" s="6">
        <v>54</v>
      </c>
      <c r="AE46" s="6">
        <v>71</v>
      </c>
      <c r="AF46" s="6">
        <f t="shared" si="6"/>
        <v>17</v>
      </c>
      <c r="AG46" s="6">
        <v>26</v>
      </c>
      <c r="AH46" s="6">
        <v>28</v>
      </c>
      <c r="AI46" s="6">
        <f t="shared" si="7"/>
        <v>2</v>
      </c>
    </row>
    <row r="47" spans="28:35" ht="14.4">
      <c r="AB47" s="6" t="s">
        <v>133</v>
      </c>
      <c r="AC47" s="6">
        <v>19</v>
      </c>
      <c r="AD47" s="6">
        <v>60</v>
      </c>
      <c r="AE47" s="6">
        <v>81</v>
      </c>
      <c r="AF47" s="6">
        <f t="shared" si="6"/>
        <v>21</v>
      </c>
      <c r="AG47" s="6">
        <v>17</v>
      </c>
      <c r="AH47" s="6">
        <v>18</v>
      </c>
      <c r="AI47" s="6">
        <f t="shared" si="7"/>
        <v>1</v>
      </c>
    </row>
    <row r="48" spans="28:35" ht="14.4">
      <c r="AB48" s="6" t="s">
        <v>134</v>
      </c>
      <c r="AC48" s="6">
        <v>9</v>
      </c>
      <c r="AD48" s="6">
        <v>45</v>
      </c>
      <c r="AE48" s="6">
        <v>56</v>
      </c>
      <c r="AF48" s="6">
        <f t="shared" si="6"/>
        <v>11</v>
      </c>
      <c r="AG48" s="6">
        <v>40</v>
      </c>
      <c r="AH48" s="6">
        <v>43</v>
      </c>
      <c r="AI48" s="6">
        <f t="shared" si="7"/>
        <v>3</v>
      </c>
    </row>
    <row r="49" spans="28:35" ht="14.4">
      <c r="AB49" s="6" t="s">
        <v>135</v>
      </c>
      <c r="AC49" s="6">
        <v>31</v>
      </c>
      <c r="AD49" s="6">
        <v>37</v>
      </c>
      <c r="AE49" s="6">
        <v>69</v>
      </c>
      <c r="AF49" s="6">
        <f t="shared" si="6"/>
        <v>32</v>
      </c>
      <c r="AG49" s="6">
        <v>25</v>
      </c>
      <c r="AH49" s="6">
        <v>29</v>
      </c>
      <c r="AI49" s="6">
        <f t="shared" si="7"/>
        <v>4</v>
      </c>
    </row>
    <row r="50" spans="28:35" ht="14.4">
      <c r="AB50" s="6" t="s">
        <v>136</v>
      </c>
      <c r="AC50" s="6">
        <v>12</v>
      </c>
      <c r="AD50" s="6">
        <v>64</v>
      </c>
      <c r="AE50" s="6">
        <v>76</v>
      </c>
      <c r="AF50" s="6">
        <f t="shared" si="6"/>
        <v>12</v>
      </c>
      <c r="AG50" s="6">
        <v>21</v>
      </c>
      <c r="AH50" s="6">
        <v>23</v>
      </c>
      <c r="AI50" s="6">
        <f t="shared" si="7"/>
        <v>2</v>
      </c>
    </row>
    <row r="51" spans="28:35" ht="15" customHeight="1">
      <c r="AF51" s="29">
        <f>SUM(AF4:AF50)</f>
        <v>659</v>
      </c>
      <c r="AI51" s="29">
        <f>SUM(AI4:AI50)</f>
        <v>169</v>
      </c>
    </row>
  </sheetData>
  <mergeCells count="12">
    <mergeCell ref="AC1:AI1"/>
    <mergeCell ref="B1:H1"/>
    <mergeCell ref="C3:E3"/>
    <mergeCell ref="F3:H3"/>
    <mergeCell ref="K1:Q1"/>
    <mergeCell ref="X3:Z3"/>
    <mergeCell ref="T1:Z1"/>
    <mergeCell ref="L3:N3"/>
    <mergeCell ref="O3:Q3"/>
    <mergeCell ref="U3:W3"/>
    <mergeCell ref="AG3:AI3"/>
    <mergeCell ref="AD3:AF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O20"/>
  <sheetViews>
    <sheetView topLeftCell="B1" workbookViewId="0">
      <selection activeCell="B11" sqref="B11"/>
    </sheetView>
  </sheetViews>
  <sheetFormatPr baseColWidth="10" defaultColWidth="14.44140625" defaultRowHeight="15" customHeight="1"/>
  <cols>
    <col min="1" max="1" width="3.77734375" customWidth="1"/>
    <col min="3" max="3" width="21.109375" customWidth="1"/>
    <col min="5" max="5" width="7.77734375" customWidth="1"/>
    <col min="6" max="6" width="10" customWidth="1"/>
    <col min="7" max="7" width="6.21875" customWidth="1"/>
    <col min="8" max="8" width="17.21875" customWidth="1"/>
    <col min="9" max="9" width="7" customWidth="1"/>
    <col min="10" max="10" width="11.109375" customWidth="1"/>
    <col min="11" max="11" width="7" customWidth="1"/>
    <col min="13" max="13" width="5.77734375" customWidth="1"/>
    <col min="14" max="14" width="13.109375" customWidth="1"/>
    <col min="15" max="15" width="7.77734375" customWidth="1"/>
  </cols>
  <sheetData>
    <row r="1" spans="1:15" ht="14.4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ht="25.5" customHeight="1">
      <c r="A2" s="18"/>
      <c r="B2" s="40" t="s">
        <v>137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5"/>
    </row>
    <row r="3" spans="1:15" ht="22.5" customHeight="1">
      <c r="A3" s="18"/>
      <c r="B3" s="19" t="s">
        <v>138</v>
      </c>
      <c r="C3" s="19" t="s">
        <v>139</v>
      </c>
      <c r="D3" s="19" t="s">
        <v>140</v>
      </c>
      <c r="E3" s="19" t="s">
        <v>141</v>
      </c>
      <c r="F3" s="20" t="s">
        <v>142</v>
      </c>
      <c r="G3" s="20"/>
      <c r="H3" s="19" t="s">
        <v>143</v>
      </c>
      <c r="I3" s="19" t="s">
        <v>141</v>
      </c>
      <c r="J3" s="19" t="s">
        <v>144</v>
      </c>
      <c r="K3" s="19" t="s">
        <v>141</v>
      </c>
      <c r="L3" s="19" t="s">
        <v>145</v>
      </c>
      <c r="M3" s="19" t="s">
        <v>141</v>
      </c>
      <c r="N3" s="19" t="s">
        <v>146</v>
      </c>
      <c r="O3" s="19" t="s">
        <v>141</v>
      </c>
    </row>
    <row r="4" spans="1:15" ht="22.5" customHeight="1">
      <c r="A4" s="18"/>
      <c r="B4" s="21" t="s">
        <v>6</v>
      </c>
      <c r="C4" s="22">
        <v>828671</v>
      </c>
      <c r="D4" s="22">
        <v>502807</v>
      </c>
      <c r="E4" s="23">
        <f t="shared" ref="E4:E10" si="0">(D4*100)/C4</f>
        <v>60.676311829423256</v>
      </c>
      <c r="F4" s="22">
        <v>491259</v>
      </c>
      <c r="G4" s="22"/>
      <c r="H4" s="22">
        <v>481427</v>
      </c>
      <c r="I4" s="23">
        <v>98</v>
      </c>
      <c r="J4" s="22">
        <v>9832</v>
      </c>
      <c r="K4" s="23">
        <v>2</v>
      </c>
      <c r="L4" s="22">
        <v>1829</v>
      </c>
      <c r="M4" s="23">
        <v>0.3</v>
      </c>
      <c r="N4" s="22">
        <v>9719</v>
      </c>
      <c r="O4" s="23">
        <v>2</v>
      </c>
    </row>
    <row r="5" spans="1:15" ht="22.5" customHeight="1">
      <c r="A5" s="18"/>
      <c r="B5" s="21" t="s">
        <v>7</v>
      </c>
      <c r="C5" s="22">
        <v>504934</v>
      </c>
      <c r="D5" s="22">
        <v>298948</v>
      </c>
      <c r="E5" s="23">
        <f t="shared" si="0"/>
        <v>59.205361492789159</v>
      </c>
      <c r="F5" s="22">
        <v>293554</v>
      </c>
      <c r="G5" s="22"/>
      <c r="H5" s="22">
        <v>287953</v>
      </c>
      <c r="I5" s="23">
        <v>98</v>
      </c>
      <c r="J5" s="22">
        <v>5601</v>
      </c>
      <c r="K5" s="23">
        <v>1.9</v>
      </c>
      <c r="L5" s="22">
        <v>666</v>
      </c>
      <c r="M5" s="23">
        <v>0.2</v>
      </c>
      <c r="N5" s="22">
        <v>4728</v>
      </c>
      <c r="O5" s="23">
        <v>1.6</v>
      </c>
    </row>
    <row r="6" spans="1:15" ht="22.5" customHeight="1">
      <c r="A6" s="18"/>
      <c r="B6" s="21" t="s">
        <v>8</v>
      </c>
      <c r="C6" s="22">
        <v>878829</v>
      </c>
      <c r="D6" s="22">
        <v>515679</v>
      </c>
      <c r="E6" s="23">
        <f t="shared" si="0"/>
        <v>58.677968068873469</v>
      </c>
      <c r="F6" s="22">
        <v>505941</v>
      </c>
      <c r="G6" s="22"/>
      <c r="H6" s="22">
        <v>495484</v>
      </c>
      <c r="I6" s="23">
        <v>98</v>
      </c>
      <c r="J6" s="22">
        <v>10457</v>
      </c>
      <c r="K6" s="23">
        <v>2</v>
      </c>
      <c r="L6" s="22">
        <v>1522</v>
      </c>
      <c r="M6" s="23">
        <v>0.3</v>
      </c>
      <c r="N6" s="22">
        <v>8216</v>
      </c>
      <c r="O6" s="23">
        <v>1.6</v>
      </c>
    </row>
    <row r="7" spans="1:15" ht="22.5" customHeight="1">
      <c r="A7" s="18"/>
      <c r="B7" s="21" t="s">
        <v>147</v>
      </c>
      <c r="C7" s="22">
        <v>463062</v>
      </c>
      <c r="D7" s="22">
        <v>278066</v>
      </c>
      <c r="E7" s="23">
        <f t="shared" si="0"/>
        <v>60.049410230163566</v>
      </c>
      <c r="F7" s="22">
        <v>273599</v>
      </c>
      <c r="G7" s="22"/>
      <c r="H7" s="22">
        <v>268291</v>
      </c>
      <c r="I7" s="23">
        <v>98</v>
      </c>
      <c r="J7" s="22">
        <v>5308</v>
      </c>
      <c r="K7" s="23">
        <v>1.9</v>
      </c>
      <c r="L7" s="24">
        <v>620</v>
      </c>
      <c r="M7" s="25">
        <v>0.2</v>
      </c>
      <c r="N7" s="24">
        <v>3847</v>
      </c>
      <c r="O7" s="23">
        <v>1.4</v>
      </c>
    </row>
    <row r="8" spans="1:15" ht="22.5" customHeight="1">
      <c r="A8" s="18"/>
      <c r="B8" s="21" t="s">
        <v>9</v>
      </c>
      <c r="C8" s="22">
        <v>1170701</v>
      </c>
      <c r="D8" s="22">
        <v>683249</v>
      </c>
      <c r="E8" s="23">
        <f t="shared" si="0"/>
        <v>58.362382880000958</v>
      </c>
      <c r="F8" s="24">
        <v>672211</v>
      </c>
      <c r="G8" s="24"/>
      <c r="H8" s="22">
        <v>660453</v>
      </c>
      <c r="I8" s="23">
        <v>98.3</v>
      </c>
      <c r="J8" s="22">
        <v>11758</v>
      </c>
      <c r="K8" s="23">
        <v>1.7</v>
      </c>
      <c r="L8" s="22">
        <v>1757</v>
      </c>
      <c r="M8" s="23">
        <v>0.3</v>
      </c>
      <c r="N8" s="22">
        <v>9281</v>
      </c>
      <c r="O8" s="23">
        <v>1.4</v>
      </c>
    </row>
    <row r="9" spans="1:15" ht="22.5" customHeight="1">
      <c r="A9" s="18"/>
      <c r="B9" s="26" t="s">
        <v>5</v>
      </c>
      <c r="C9" s="22">
        <v>3383185</v>
      </c>
      <c r="D9" s="22">
        <v>2000683</v>
      </c>
      <c r="E9" s="23">
        <f t="shared" si="0"/>
        <v>59.136080350320775</v>
      </c>
      <c r="F9" s="22">
        <v>1962965</v>
      </c>
      <c r="G9" s="22"/>
      <c r="H9" s="22">
        <v>1925317</v>
      </c>
      <c r="I9" s="25">
        <f>(H9*100)/F9</f>
        <v>98.082085009157069</v>
      </c>
      <c r="J9" s="22">
        <v>37648</v>
      </c>
      <c r="K9" s="25">
        <f>(J9*100)/F9</f>
        <v>1.917914990842934</v>
      </c>
      <c r="L9" s="22">
        <v>5774</v>
      </c>
      <c r="M9" s="23">
        <f>(L9*100)/D9</f>
        <v>0.2886014426073496</v>
      </c>
      <c r="N9" s="22">
        <v>31944</v>
      </c>
      <c r="O9" s="23">
        <f>(N9*100)/D9</f>
        <v>1.5966547424054685</v>
      </c>
    </row>
    <row r="10" spans="1:15" ht="22.5" customHeight="1">
      <c r="A10" s="27"/>
      <c r="B10" s="19" t="s">
        <v>10</v>
      </c>
      <c r="C10" s="22">
        <v>41421973</v>
      </c>
      <c r="D10" s="22">
        <v>23978304</v>
      </c>
      <c r="E10" s="23">
        <f t="shared" si="0"/>
        <v>57.887884770723019</v>
      </c>
      <c r="F10" s="22">
        <v>23685329</v>
      </c>
      <c r="G10" s="22"/>
      <c r="H10" s="22">
        <v>23278359</v>
      </c>
      <c r="I10" s="23">
        <v>98</v>
      </c>
      <c r="J10" s="22">
        <v>406970</v>
      </c>
      <c r="K10" s="23">
        <v>1.7</v>
      </c>
      <c r="L10" s="22">
        <v>47586</v>
      </c>
      <c r="M10" s="23">
        <v>0.2</v>
      </c>
      <c r="N10" s="22">
        <v>245389</v>
      </c>
      <c r="O10" s="23">
        <v>1</v>
      </c>
    </row>
    <row r="11" spans="1:15" ht="15.75" customHeight="1"/>
    <row r="12" spans="1:15" ht="22.5" customHeight="1">
      <c r="B12" s="40" t="s">
        <v>148</v>
      </c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5"/>
    </row>
    <row r="13" spans="1:15" ht="22.5" customHeight="1">
      <c r="B13" s="19" t="s">
        <v>138</v>
      </c>
      <c r="C13" s="19" t="s">
        <v>139</v>
      </c>
      <c r="D13" s="19" t="s">
        <v>140</v>
      </c>
      <c r="E13" s="19" t="s">
        <v>141</v>
      </c>
      <c r="F13" s="20" t="s">
        <v>142</v>
      </c>
      <c r="G13" s="20" t="s">
        <v>141</v>
      </c>
      <c r="H13" s="19" t="s">
        <v>143</v>
      </c>
      <c r="I13" s="19" t="s">
        <v>141</v>
      </c>
      <c r="J13" s="19" t="s">
        <v>144</v>
      </c>
      <c r="K13" s="19" t="s">
        <v>141</v>
      </c>
      <c r="L13" s="19" t="s">
        <v>145</v>
      </c>
      <c r="M13" s="19" t="s">
        <v>141</v>
      </c>
      <c r="N13" s="19" t="s">
        <v>146</v>
      </c>
      <c r="O13" s="19" t="s">
        <v>141</v>
      </c>
    </row>
    <row r="14" spans="1:15" ht="22.5" customHeight="1">
      <c r="B14" s="21" t="s">
        <v>6</v>
      </c>
      <c r="C14" s="22">
        <v>828671</v>
      </c>
      <c r="D14" s="22">
        <v>531910</v>
      </c>
      <c r="E14" s="23">
        <f t="shared" ref="E14:E20" si="1">(D14*100)/C14</f>
        <v>64.188320817308679</v>
      </c>
      <c r="F14" s="22">
        <v>521908</v>
      </c>
      <c r="G14" s="23">
        <v>98.1</v>
      </c>
      <c r="H14" s="22">
        <v>510439</v>
      </c>
      <c r="I14" s="23">
        <v>97.8</v>
      </c>
      <c r="J14" s="22">
        <v>11469</v>
      </c>
      <c r="K14" s="23">
        <v>2.2000000000000002</v>
      </c>
      <c r="L14" s="22">
        <v>1107</v>
      </c>
      <c r="M14" s="23">
        <v>0.2</v>
      </c>
      <c r="N14" s="22">
        <v>8895</v>
      </c>
      <c r="O14" s="23">
        <v>1.7</v>
      </c>
    </row>
    <row r="15" spans="1:15" ht="22.5" customHeight="1">
      <c r="B15" s="21" t="s">
        <v>7</v>
      </c>
      <c r="C15" s="22">
        <v>504934</v>
      </c>
      <c r="D15" s="22">
        <v>312503</v>
      </c>
      <c r="E15" s="23">
        <f t="shared" si="1"/>
        <v>61.88987075538585</v>
      </c>
      <c r="F15" s="22">
        <v>307837</v>
      </c>
      <c r="G15" s="23">
        <v>98.5</v>
      </c>
      <c r="H15" s="22">
        <v>301630</v>
      </c>
      <c r="I15" s="23">
        <v>98.5</v>
      </c>
      <c r="J15" s="22">
        <v>6207</v>
      </c>
      <c r="K15" s="23">
        <v>2</v>
      </c>
      <c r="L15" s="22">
        <v>487</v>
      </c>
      <c r="M15" s="23">
        <v>0.2</v>
      </c>
      <c r="N15" s="22">
        <v>4179</v>
      </c>
      <c r="O15" s="23">
        <v>1.3</v>
      </c>
    </row>
    <row r="16" spans="1:15" ht="22.5" customHeight="1">
      <c r="B16" s="21" t="s">
        <v>8</v>
      </c>
      <c r="C16" s="22">
        <v>878829</v>
      </c>
      <c r="D16" s="22">
        <v>545016</v>
      </c>
      <c r="E16" s="23">
        <f t="shared" si="1"/>
        <v>62.016160140368605</v>
      </c>
      <c r="F16" s="22">
        <v>537241</v>
      </c>
      <c r="G16" s="23">
        <v>98.6</v>
      </c>
      <c r="H16" s="22">
        <v>526304</v>
      </c>
      <c r="I16" s="23">
        <v>98</v>
      </c>
      <c r="J16" s="22">
        <v>10937</v>
      </c>
      <c r="K16" s="23">
        <v>2</v>
      </c>
      <c r="L16" s="22">
        <v>930</v>
      </c>
      <c r="M16" s="23">
        <v>0.2</v>
      </c>
      <c r="N16" s="22">
        <v>6845</v>
      </c>
      <c r="O16" s="23">
        <v>1.3</v>
      </c>
    </row>
    <row r="17" spans="2:15" ht="22.5" customHeight="1">
      <c r="B17" s="21" t="s">
        <v>147</v>
      </c>
      <c r="C17" s="22">
        <v>463062</v>
      </c>
      <c r="D17" s="22">
        <v>289316</v>
      </c>
      <c r="E17" s="23">
        <f t="shared" si="1"/>
        <v>62.478890515740872</v>
      </c>
      <c r="F17" s="22">
        <v>285700</v>
      </c>
      <c r="G17" s="28">
        <v>98.8</v>
      </c>
      <c r="H17" s="22">
        <v>279796</v>
      </c>
      <c r="I17" s="23">
        <v>98.8</v>
      </c>
      <c r="J17" s="22">
        <v>5904</v>
      </c>
      <c r="K17" s="23">
        <v>2.1</v>
      </c>
      <c r="L17" s="24">
        <v>366</v>
      </c>
      <c r="M17" s="25">
        <v>0.1</v>
      </c>
      <c r="N17" s="24">
        <v>3250</v>
      </c>
      <c r="O17" s="23">
        <v>1.1000000000000001</v>
      </c>
    </row>
    <row r="18" spans="2:15" ht="22.5" customHeight="1">
      <c r="B18" s="21" t="s">
        <v>9</v>
      </c>
      <c r="C18" s="22">
        <v>1170701</v>
      </c>
      <c r="D18" s="22">
        <v>744122</v>
      </c>
      <c r="E18" s="23">
        <f t="shared" si="1"/>
        <v>63.562088013933533</v>
      </c>
      <c r="F18" s="24">
        <v>735170</v>
      </c>
      <c r="G18" s="25">
        <v>98.8</v>
      </c>
      <c r="H18" s="22">
        <v>724561</v>
      </c>
      <c r="I18" s="23">
        <v>98.5</v>
      </c>
      <c r="J18" s="22">
        <v>10609</v>
      </c>
      <c r="K18" s="23">
        <v>1.4</v>
      </c>
      <c r="L18" s="22">
        <v>1063</v>
      </c>
      <c r="M18" s="23">
        <v>0.1</v>
      </c>
      <c r="N18" s="22">
        <v>7889</v>
      </c>
      <c r="O18" s="23">
        <v>1</v>
      </c>
    </row>
    <row r="19" spans="2:15" ht="22.5" customHeight="1">
      <c r="B19" s="26" t="s">
        <v>5</v>
      </c>
      <c r="C19" s="22">
        <v>3383135</v>
      </c>
      <c r="D19" s="22">
        <v>2133551</v>
      </c>
      <c r="E19" s="23">
        <f t="shared" si="1"/>
        <v>63.064317563443375</v>
      </c>
      <c r="F19" s="22">
        <v>2102156</v>
      </c>
      <c r="G19" s="25">
        <f>(F19*100)/D19</f>
        <v>98.528509513013745</v>
      </c>
      <c r="H19" s="22">
        <v>2062934</v>
      </c>
      <c r="I19" s="25">
        <f>(H19*100)/F19</f>
        <v>98.134201267650923</v>
      </c>
      <c r="J19" s="22">
        <v>39222</v>
      </c>
      <c r="K19" s="25">
        <f>(J19*100)/F19</f>
        <v>1.8657987323490739</v>
      </c>
      <c r="L19" s="22">
        <v>3587</v>
      </c>
      <c r="M19" s="23">
        <f>(L19*100)/D19</f>
        <v>0.16812347115208401</v>
      </c>
      <c r="N19" s="22">
        <v>27808</v>
      </c>
      <c r="O19" s="23">
        <f>(N19*100)/D19</f>
        <v>1.3033670158341657</v>
      </c>
    </row>
    <row r="20" spans="2:15" ht="22.5" customHeight="1">
      <c r="B20" s="19" t="s">
        <v>10</v>
      </c>
      <c r="C20" s="22">
        <v>41421973</v>
      </c>
      <c r="D20" s="22">
        <v>26345364</v>
      </c>
      <c r="E20" s="23">
        <f t="shared" si="1"/>
        <v>63.602388036900123</v>
      </c>
      <c r="F20" s="22">
        <v>26095102</v>
      </c>
      <c r="G20" s="23">
        <v>99.1</v>
      </c>
      <c r="H20" s="22">
        <v>25668254</v>
      </c>
      <c r="I20" s="23">
        <v>98.4</v>
      </c>
      <c r="J20" s="22">
        <v>426848</v>
      </c>
      <c r="K20" s="23">
        <v>1.6</v>
      </c>
      <c r="L20" s="22">
        <v>29499</v>
      </c>
      <c r="M20" s="23">
        <v>0.11</v>
      </c>
      <c r="N20" s="22">
        <v>220763</v>
      </c>
      <c r="O20" s="23">
        <v>0.8</v>
      </c>
    </row>
  </sheetData>
  <mergeCells count="2">
    <mergeCell ref="B2:O2"/>
    <mergeCell ref="B12:O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22 - 26</vt:lpstr>
      <vt:lpstr>Municipios</vt:lpstr>
      <vt:lpstr>Consolidado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arango</dc:creator>
  <cp:lastModifiedBy>Pedro Santana</cp:lastModifiedBy>
  <dcterms:created xsi:type="dcterms:W3CDTF">2026-05-31T21:03:43Z</dcterms:created>
  <dcterms:modified xsi:type="dcterms:W3CDTF">2026-06-25T00:59:22Z</dcterms:modified>
</cp:coreProperties>
</file>