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7523ce44943ed2e9/Revista Sur II/"/>
    </mc:Choice>
  </mc:AlternateContent>
  <xr:revisionPtr revIDLastSave="0" documentId="8_{171776B5-0F4B-42D8-AD5A-A60B0EF4E831}" xr6:coauthVersionLast="47" xr6:coauthVersionMax="47" xr10:uidLastSave="{00000000-0000-0000-0000-000000000000}"/>
  <bookViews>
    <workbookView xWindow="-108" yWindow="-108" windowWidth="23256" windowHeight="12456" xr2:uid="{72933634-17F5-441A-8CBD-E70A3CFD333E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5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114" i="1"/>
  <c r="F246" i="1"/>
  <c r="F244" i="1"/>
  <c r="F243" i="1"/>
  <c r="F240" i="1"/>
  <c r="F239" i="1"/>
  <c r="F238" i="1"/>
  <c r="F237" i="1"/>
  <c r="F236" i="1"/>
  <c r="D105" i="1"/>
  <c r="D208" i="1"/>
  <c r="E108" i="1"/>
  <c r="D260" i="1"/>
  <c r="D251" i="1"/>
  <c r="D246" i="1"/>
  <c r="D245" i="1"/>
  <c r="D243" i="1"/>
  <c r="C240" i="1"/>
  <c r="C252" i="1"/>
  <c r="C254" i="1"/>
  <c r="D213" i="1"/>
  <c r="E213" i="1"/>
  <c r="E107" i="1"/>
  <c r="D107" i="1"/>
  <c r="D106" i="1"/>
  <c r="E106" i="1"/>
</calcChain>
</file>

<file path=xl/sharedStrings.xml><?xml version="1.0" encoding="utf-8"?>
<sst xmlns="http://schemas.openxmlformats.org/spreadsheetml/2006/main" count="359" uniqueCount="173">
  <si>
    <t>Inflación</t>
  </si>
  <si>
    <t xml:space="preserve">Tasa de interés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</si>
  <si>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</si>
  <si>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</si>
  <si>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</si>
  <si>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</si>
  <si>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</si>
  <si>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</si>
  <si>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</si>
  <si>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</si>
  <si>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</si>
  <si>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</si>
  <si>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</si>
  <si>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</si>
  <si>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</si>
  <si>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2019-12</t>
  </si>
  <si>
    <t>2019-11</t>
  </si>
  <si>
    <t>2019-1</t>
  </si>
  <si>
    <t>2019-2</t>
  </si>
  <si>
    <t>2019-3</t>
  </si>
  <si>
    <t>2019-4</t>
  </si>
  <si>
    <t>2019-5</t>
  </si>
  <si>
    <t>2019-6</t>
  </si>
  <si>
    <t>2019-7</t>
  </si>
  <si>
    <t>2019-8</t>
  </si>
  <si>
    <t>2019-9</t>
  </si>
  <si>
    <t>2019-10</t>
  </si>
  <si>
    <t>2018-12</t>
  </si>
  <si>
    <t>2018-11</t>
  </si>
  <si>
    <t>2018-1</t>
  </si>
  <si>
    <t>2018-2</t>
  </si>
  <si>
    <t>2018-3</t>
  </si>
  <si>
    <t>2018-4</t>
  </si>
  <si>
    <t>2018-5</t>
  </si>
  <si>
    <t>2018-6</t>
  </si>
  <si>
    <t>2018-7</t>
  </si>
  <si>
    <t>2018-8</t>
  </si>
  <si>
    <t>2018-9</t>
  </si>
  <si>
    <t>2018-10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</si>
  <si>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</si>
  <si>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</si>
  <si>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</si>
  <si>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</si>
  <si>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</si>
  <si>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</si>
  <si>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</si>
  <si>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</si>
  <si>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</si>
  <si>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</si>
  <si>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</si>
  <si>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</si>
  <si>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</si>
  <si>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</si>
  <si>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</si>
  <si>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</si>
  <si>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</si>
  <si>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</si>
  <si>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1990-12</t>
  </si>
  <si>
    <t>2000-05</t>
  </si>
  <si>
    <t>1995-04</t>
  </si>
  <si>
    <t>1957-02</t>
  </si>
  <si>
    <t>1971-05</t>
  </si>
  <si>
    <t>1977-06</t>
  </si>
  <si>
    <t>2009-10</t>
  </si>
  <si>
    <t>2020-11</t>
  </si>
  <si>
    <t>2022-07</t>
  </si>
  <si>
    <t>17 meses en dos digitos</t>
  </si>
  <si>
    <t>2023-12</t>
  </si>
  <si>
    <t>2023-03</t>
  </si>
  <si>
    <t>28 años en dos digitos</t>
  </si>
  <si>
    <t>1998-1</t>
  </si>
  <si>
    <t>1998-2</t>
  </si>
  <si>
    <t>1998-3</t>
  </si>
  <si>
    <t>1998-4</t>
  </si>
  <si>
    <t>1998-5</t>
  </si>
  <si>
    <t>1998-6</t>
  </si>
  <si>
    <t>1998-7</t>
  </si>
  <si>
    <t>1998-8</t>
  </si>
  <si>
    <t>1998-9</t>
  </si>
  <si>
    <t>1997-12</t>
  </si>
  <si>
    <t>1997-11</t>
  </si>
  <si>
    <t>1997-10</t>
  </si>
  <si>
    <t>1997-5</t>
  </si>
  <si>
    <t>1997-6</t>
  </si>
  <si>
    <t>1997-7</t>
  </si>
  <si>
    <t>1997-8</t>
  </si>
  <si>
    <t>1997-9</t>
  </si>
  <si>
    <t>1997-2</t>
  </si>
  <si>
    <t>1997-1</t>
  </si>
  <si>
    <t>1997-3</t>
  </si>
  <si>
    <t>1997-4</t>
  </si>
  <si>
    <t>1996-12</t>
  </si>
  <si>
    <t>1996-11</t>
  </si>
  <si>
    <t>1996-10</t>
  </si>
  <si>
    <t>1996-1</t>
  </si>
  <si>
    <t>1996-2</t>
  </si>
  <si>
    <t>1996-3</t>
  </si>
  <si>
    <t>1996-4</t>
  </si>
  <si>
    <t>1996-5</t>
  </si>
  <si>
    <t>1996-6</t>
  </si>
  <si>
    <t>1996-7</t>
  </si>
  <si>
    <t>1996-8</t>
  </si>
  <si>
    <t>1996-9</t>
  </si>
  <si>
    <t>1995-12</t>
  </si>
  <si>
    <t>1995-11</t>
  </si>
  <si>
    <t>1995-10</t>
  </si>
  <si>
    <t>1995-1</t>
  </si>
  <si>
    <t>1995-2</t>
  </si>
  <si>
    <t>1995-3</t>
  </si>
  <si>
    <t>1995-4</t>
  </si>
  <si>
    <t>1995-5</t>
  </si>
  <si>
    <t>1995-6</t>
  </si>
  <si>
    <t>1995-7</t>
  </si>
  <si>
    <t>1995-8</t>
  </si>
  <si>
    <t>1995-9</t>
  </si>
  <si>
    <t>2000-04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</si>
  <si>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</si>
  <si>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</si>
  <si>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</si>
  <si>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</si>
  <si>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</si>
  <si>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</si>
  <si>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</si>
  <si>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</si>
  <si>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</si>
  <si>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</si>
  <si>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</si>
  <si>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</si>
  <si>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</si>
  <si>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</si>
  <si>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</si>
  <si>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</si>
  <si>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</si>
  <si>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</si>
  <si>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</si>
  <si>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</si>
  <si>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</si>
  <si>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</si>
  <si>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</si>
  <si>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</si>
  <si>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</si>
  <si>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</si>
  <si>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</si>
  <si>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</si>
  <si>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</si>
  <si>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</si>
  <si>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</si>
  <si>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2023-05</t>
  </si>
  <si>
    <t>2024-11</t>
  </si>
  <si>
    <t xml:space="preserve">1971 y </t>
  </si>
  <si>
    <t>De 07/55 a 02/56</t>
  </si>
  <si>
    <t>De 05/62 a 06/62</t>
  </si>
  <si>
    <t>De 10/09 a 11/10</t>
  </si>
  <si>
    <t>De 04/11 a 04/11</t>
  </si>
  <si>
    <t xml:space="preserve">De 11/12 a 07/14 </t>
  </si>
  <si>
    <t>De 09/14 a 09/14</t>
  </si>
  <si>
    <t>De 05/20 a 04/21</t>
  </si>
  <si>
    <t>De 06/06 a 06/06</t>
  </si>
  <si>
    <t>De 06/09 a 09/09</t>
  </si>
  <si>
    <t>De 12/10 a 03/11</t>
  </si>
  <si>
    <t>De 05/11 a 09/11</t>
  </si>
  <si>
    <t>De 11/11 a 10/12</t>
  </si>
  <si>
    <t>De 08/14 a 08/14</t>
  </si>
  <si>
    <t>De 10/14 a 01/15</t>
  </si>
  <si>
    <t>De 06/17 a 09/17</t>
  </si>
  <si>
    <t>De 01/18 a 04/20</t>
  </si>
  <si>
    <t>De 05/21 a 07/21</t>
  </si>
  <si>
    <t>De 09/09 a 05/11</t>
  </si>
  <si>
    <t>De 01/13 a07/14</t>
  </si>
  <si>
    <t>De 03/20 a 03/22</t>
  </si>
  <si>
    <t>2026-01</t>
  </si>
  <si>
    <t>2026-02</t>
  </si>
  <si>
    <t>2026-03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</si>
</sst>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\-##"/>
  </numFmts>
  <fonts count="4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8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0F4FA"/>
      </patternFill>
    </fill>
    <fill>
      <patternFill patternType="solid">
        <fgColor rgb="FFFFFFFF"/>
      </patternFill>
    </fill>
    <fill>
      <patternFill patternType="solid">
        <fgColor rgb="FFD6EAF8"/>
      </patternFill>
    </fill>
  </fills>
  <borders count="7">
    <border>
      <left/>
      <right/>
      <top/>
      <bottom/>
      <diagonal/>
    </border>
    <border>
      <left style="thin">
        <color rgb="FF979991"/>
      </left>
      <right/>
      <top style="thin">
        <color rgb="FF979991"/>
      </top>
      <bottom style="thin">
        <color rgb="FF979991"/>
      </bottom>
      <diagonal/>
    </border>
    <border>
      <left/>
      <right style="thin">
        <color rgb="FF979991"/>
      </right>
      <top/>
      <bottom/>
      <diagonal/>
    </border>
    <border>
      <left style="thin">
        <color rgb="FF979991"/>
      </left>
      <right style="thin">
        <color rgb="FF979991"/>
      </right>
      <top style="thin">
        <color rgb="FF979991"/>
      </top>
      <bottom style="thin">
        <color rgb="FF979991"/>
      </bottom>
      <diagonal/>
    </border>
    <border>
      <left/>
      <right style="thin">
        <color rgb="FF979991"/>
      </right>
      <top/>
      <bottom style="thin">
        <color rgb="FF979991"/>
      </bottom>
      <diagonal/>
    </border>
    <border>
      <left/>
      <right style="thin">
        <color rgb="FF979991"/>
      </right>
      <top style="thin">
        <color rgb="FF979991"/>
      </top>
      <bottom/>
      <diagonal/>
    </border>
    <border>
      <left/>
      <right/>
      <top style="thin">
        <color rgb="FF97999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1" fillId="2" borderId="1" xfId="0" applyNumberFormat="1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2" fontId="1" fillId="4" borderId="3" xfId="0" applyNumberFormat="1" applyFont="1" applyFill="1" applyBorder="1" applyAlignment="1">
      <alignment horizontal="right" vertical="center" wrapText="1"/>
    </xf>
    <xf numFmtId="164" fontId="1" fillId="4" borderId="1" xfId="0" applyNumberFormat="1" applyFont="1" applyFill="1" applyBorder="1" applyAlignment="1">
      <alignment horizontal="left" vertical="center" wrapText="1"/>
    </xf>
    <xf numFmtId="4" fontId="1" fillId="4" borderId="1" xfId="0" applyNumberFormat="1" applyFont="1" applyFill="1" applyBorder="1" applyAlignment="1">
      <alignment horizontal="right" vertical="center" wrapText="1"/>
    </xf>
    <xf numFmtId="2" fontId="1" fillId="3" borderId="3" xfId="0" applyNumberFormat="1" applyFont="1" applyFill="1" applyBorder="1" applyAlignment="1">
      <alignment horizontal="right" vertical="center"/>
    </xf>
    <xf numFmtId="2" fontId="0" fillId="0" borderId="0" xfId="0" applyNumberFormat="1" applyAlignment="1">
      <alignment horizontal="right" vertical="center"/>
    </xf>
    <xf numFmtId="2" fontId="0" fillId="0" borderId="0" xfId="0" applyNumberFormat="1" applyAlignment="1">
      <alignment vertical="center"/>
    </xf>
    <xf numFmtId="4" fontId="0" fillId="0" borderId="0" xfId="0" applyNumberFormat="1" applyAlignment="1">
      <alignment vertical="center"/>
    </xf>
    <xf numFmtId="164" fontId="1" fillId="2" borderId="0" xfId="0" applyNumberFormat="1" applyFont="1" applyFill="1" applyAlignment="1">
      <alignment horizontal="left" vertical="center" wrapText="1"/>
    </xf>
    <xf numFmtId="164" fontId="1" fillId="4" borderId="0" xfId="0" applyNumberFormat="1" applyFont="1" applyFill="1" applyAlignment="1">
      <alignment horizontal="left" vertical="center" wrapText="1"/>
    </xf>
    <xf numFmtId="4" fontId="1" fillId="4" borderId="0" xfId="0" applyNumberFormat="1" applyFont="1" applyFill="1" applyAlignment="1">
      <alignment horizontal="right" vertical="center" wrapText="1"/>
    </xf>
    <xf numFmtId="2" fontId="1" fillId="4" borderId="0" xfId="0" applyNumberFormat="1" applyFont="1" applyFill="1" applyAlignment="1">
      <alignment horizontal="right" vertical="center" wrapText="1"/>
    </xf>
    <xf numFmtId="14" fontId="0" fillId="0" borderId="0" xfId="0" applyNumberFormat="1" applyAlignment="1">
      <alignment vertical="center"/>
    </xf>
    <xf numFmtId="2" fontId="3" fillId="0" borderId="0" xfId="0" applyNumberFormat="1" applyFont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6023149072753606E-2"/>
          <c:y val="3.387837108980904E-2"/>
          <c:w val="0.91182777932637693"/>
          <c:h val="0.71690283191206428"/>
        </c:manualLayout>
      </c:layout>
      <c:lineChart>
        <c:grouping val="standard"/>
        <c:varyColors val="0"/>
        <c:ser>
          <c:idx val="0"/>
          <c:order val="0"/>
          <c:tx>
            <c:strRef>
              <c:f>[1]Hoja5!$D$4</c:f>
              <c:strCache>
                <c:ptCount val="1"/>
                <c:pt idx="0">
                  <c:v>Inflación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14"/>
              <c:layout>
                <c:manualLayout>
                  <c:x val="-8.3492767630752984E-3"/>
                  <c:y val="8.910612697588013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5E1-4586-96BA-7344AB3B5F41}"/>
                </c:ext>
              </c:extLst>
            </c:dLbl>
            <c:dLbl>
              <c:idx val="38"/>
              <c:layout>
                <c:manualLayout>
                  <c:x val="-2.2264738034867324E-2"/>
                  <c:y val="-2.00488785695730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5E1-4586-96BA-7344AB3B5F41}"/>
                </c:ext>
              </c:extLst>
            </c:dLbl>
            <c:dLbl>
              <c:idx val="6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5E1-4586-96BA-7344AB3B5F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[1]Hoja5!$B$5:$C$67</c:f>
              <c:multiLvlStrCache>
                <c:ptCount val="63"/>
                <c:lvl>
                  <c:pt idx="0">
                    <c:v>Enero 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[1]Hoja5!$D$5:$D$67</c:f>
              <c:numCache>
                <c:formatCode>General</c:formatCode>
                <c:ptCount val="63"/>
                <c:pt idx="0">
                  <c:v>3.62</c:v>
                </c:pt>
                <c:pt idx="1">
                  <c:v>3.72</c:v>
                </c:pt>
                <c:pt idx="2">
                  <c:v>3.86</c:v>
                </c:pt>
                <c:pt idx="3">
                  <c:v>3.51</c:v>
                </c:pt>
                <c:pt idx="4">
                  <c:v>2.85</c:v>
                </c:pt>
                <c:pt idx="5">
                  <c:v>2.19</c:v>
                </c:pt>
                <c:pt idx="6">
                  <c:v>1.97</c:v>
                </c:pt>
                <c:pt idx="7">
                  <c:v>1.88</c:v>
                </c:pt>
                <c:pt idx="8">
                  <c:v>1.97</c:v>
                </c:pt>
                <c:pt idx="9">
                  <c:v>1.75</c:v>
                </c:pt>
                <c:pt idx="10">
                  <c:v>1.49</c:v>
                </c:pt>
                <c:pt idx="11">
                  <c:v>1.61</c:v>
                </c:pt>
                <c:pt idx="12">
                  <c:v>1.6</c:v>
                </c:pt>
                <c:pt idx="13">
                  <c:v>1.56</c:v>
                </c:pt>
                <c:pt idx="14">
                  <c:v>1.51</c:v>
                </c:pt>
                <c:pt idx="15">
                  <c:v>1.95</c:v>
                </c:pt>
                <c:pt idx="16">
                  <c:v>3.3</c:v>
                </c:pt>
                <c:pt idx="17">
                  <c:v>3.63</c:v>
                </c:pt>
                <c:pt idx="18">
                  <c:v>3.97</c:v>
                </c:pt>
                <c:pt idx="19">
                  <c:v>4.4400000000000004</c:v>
                </c:pt>
                <c:pt idx="20">
                  <c:v>4.51</c:v>
                </c:pt>
                <c:pt idx="21">
                  <c:v>4.58</c:v>
                </c:pt>
                <c:pt idx="22">
                  <c:v>5.26</c:v>
                </c:pt>
                <c:pt idx="23">
                  <c:v>5.62</c:v>
                </c:pt>
                <c:pt idx="24">
                  <c:v>6.94</c:v>
                </c:pt>
                <c:pt idx="25">
                  <c:v>8.01</c:v>
                </c:pt>
                <c:pt idx="26">
                  <c:v>8.5299999999999994</c:v>
                </c:pt>
                <c:pt idx="27">
                  <c:v>9.23</c:v>
                </c:pt>
                <c:pt idx="28">
                  <c:v>9.07</c:v>
                </c:pt>
                <c:pt idx="29">
                  <c:v>9.67</c:v>
                </c:pt>
                <c:pt idx="30">
                  <c:v>10.210000000000001</c:v>
                </c:pt>
                <c:pt idx="31">
                  <c:v>10.84</c:v>
                </c:pt>
                <c:pt idx="32">
                  <c:v>11.44</c:v>
                </c:pt>
                <c:pt idx="33">
                  <c:v>12.22</c:v>
                </c:pt>
                <c:pt idx="34">
                  <c:v>12.53</c:v>
                </c:pt>
                <c:pt idx="35">
                  <c:v>13.12</c:v>
                </c:pt>
                <c:pt idx="36">
                  <c:v>13.25</c:v>
                </c:pt>
                <c:pt idx="37">
                  <c:v>13.28</c:v>
                </c:pt>
                <c:pt idx="38">
                  <c:v>13.34</c:v>
                </c:pt>
                <c:pt idx="39">
                  <c:v>12.82</c:v>
                </c:pt>
                <c:pt idx="40">
                  <c:v>12.36</c:v>
                </c:pt>
                <c:pt idx="41">
                  <c:v>12.13</c:v>
                </c:pt>
                <c:pt idx="42">
                  <c:v>11.78</c:v>
                </c:pt>
                <c:pt idx="43">
                  <c:v>11.43</c:v>
                </c:pt>
                <c:pt idx="44">
                  <c:v>10.99</c:v>
                </c:pt>
                <c:pt idx="45">
                  <c:v>10.48</c:v>
                </c:pt>
                <c:pt idx="46">
                  <c:v>10.15</c:v>
                </c:pt>
                <c:pt idx="47">
                  <c:v>9.2799999999999994</c:v>
                </c:pt>
                <c:pt idx="48">
                  <c:v>8.35</c:v>
                </c:pt>
                <c:pt idx="49">
                  <c:v>7.74</c:v>
                </c:pt>
                <c:pt idx="50">
                  <c:v>7.36</c:v>
                </c:pt>
                <c:pt idx="51">
                  <c:v>7.16</c:v>
                </c:pt>
                <c:pt idx="52">
                  <c:v>7.16</c:v>
                </c:pt>
                <c:pt idx="53">
                  <c:v>7.18</c:v>
                </c:pt>
                <c:pt idx="54">
                  <c:v>6.86</c:v>
                </c:pt>
                <c:pt idx="55">
                  <c:v>6.12</c:v>
                </c:pt>
                <c:pt idx="56">
                  <c:v>5.81</c:v>
                </c:pt>
                <c:pt idx="57">
                  <c:v>5.41</c:v>
                </c:pt>
                <c:pt idx="58">
                  <c:v>5.2</c:v>
                </c:pt>
                <c:pt idx="59">
                  <c:v>5.2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A5E1-4586-96BA-7344AB3B5F41}"/>
            </c:ext>
          </c:extLst>
        </c:ser>
        <c:ser>
          <c:idx val="1"/>
          <c:order val="1"/>
          <c:tx>
            <c:strRef>
              <c:f>[1]Hoja5!$E$4</c:f>
              <c:strCache>
                <c:ptCount val="1"/>
                <c:pt idx="0">
                  <c:v>Tasa de interés 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20"/>
              <c:layout>
                <c:manualLayout>
                  <c:x val="-4.1746383815376232E-3"/>
                  <c:y val="1.3365919046382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5E1-4586-96BA-7344AB3B5F41}"/>
                </c:ext>
              </c:extLst>
            </c:dLbl>
            <c:dLbl>
              <c:idx val="46"/>
              <c:layout>
                <c:manualLayout>
                  <c:x val="-8.3492767630752463E-3"/>
                  <c:y val="-1.7821225395176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5E1-4586-96BA-7344AB3B5F41}"/>
                </c:ext>
              </c:extLst>
            </c:dLbl>
            <c:dLbl>
              <c:idx val="6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5E1-4586-96BA-7344AB3B5F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[1]Hoja5!$B$5:$C$67</c:f>
              <c:multiLvlStrCache>
                <c:ptCount val="63"/>
                <c:lvl>
                  <c:pt idx="0">
                    <c:v>Enero 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[1]Hoja5!$E$5:$E$67</c:f>
              <c:numCache>
                <c:formatCode>General</c:formatCode>
                <c:ptCount val="63"/>
                <c:pt idx="0">
                  <c:v>4.25</c:v>
                </c:pt>
                <c:pt idx="1">
                  <c:v>4.25</c:v>
                </c:pt>
                <c:pt idx="2">
                  <c:v>3.75</c:v>
                </c:pt>
                <c:pt idx="3">
                  <c:v>3.75</c:v>
                </c:pt>
                <c:pt idx="4">
                  <c:v>3.25</c:v>
                </c:pt>
                <c:pt idx="5">
                  <c:v>2.75</c:v>
                </c:pt>
                <c:pt idx="6">
                  <c:v>2.5</c:v>
                </c:pt>
                <c:pt idx="7">
                  <c:v>2.25</c:v>
                </c:pt>
                <c:pt idx="8">
                  <c:v>2</c:v>
                </c:pt>
                <c:pt idx="9">
                  <c:v>1.75</c:v>
                </c:pt>
                <c:pt idx="10">
                  <c:v>1.75</c:v>
                </c:pt>
                <c:pt idx="11">
                  <c:v>1.75</c:v>
                </c:pt>
                <c:pt idx="12">
                  <c:v>1.75</c:v>
                </c:pt>
                <c:pt idx="13">
                  <c:v>1.75</c:v>
                </c:pt>
                <c:pt idx="14">
                  <c:v>1.75</c:v>
                </c:pt>
                <c:pt idx="15">
                  <c:v>1.75</c:v>
                </c:pt>
                <c:pt idx="16">
                  <c:v>1.75</c:v>
                </c:pt>
                <c:pt idx="17">
                  <c:v>1.75</c:v>
                </c:pt>
                <c:pt idx="18">
                  <c:v>1.75</c:v>
                </c:pt>
                <c:pt idx="19">
                  <c:v>1.75</c:v>
                </c:pt>
                <c:pt idx="20">
                  <c:v>1.75</c:v>
                </c:pt>
                <c:pt idx="21">
                  <c:v>2</c:v>
                </c:pt>
                <c:pt idx="22">
                  <c:v>2.5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6</c:v>
                </c:pt>
                <c:pt idx="30">
                  <c:v>7.5</c:v>
                </c:pt>
                <c:pt idx="31">
                  <c:v>9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  <c:pt idx="35">
                  <c:v>12</c:v>
                </c:pt>
                <c:pt idx="36">
                  <c:v>12</c:v>
                </c:pt>
                <c:pt idx="37">
                  <c:v>12.75</c:v>
                </c:pt>
                <c:pt idx="38">
                  <c:v>12.75</c:v>
                </c:pt>
                <c:pt idx="39">
                  <c:v>13</c:v>
                </c:pt>
                <c:pt idx="40">
                  <c:v>13.25</c:v>
                </c:pt>
                <c:pt idx="41">
                  <c:v>13.25</c:v>
                </c:pt>
                <c:pt idx="42">
                  <c:v>13.25</c:v>
                </c:pt>
                <c:pt idx="43">
                  <c:v>13.25</c:v>
                </c:pt>
                <c:pt idx="44">
                  <c:v>13.25</c:v>
                </c:pt>
                <c:pt idx="45">
                  <c:v>13.25</c:v>
                </c:pt>
                <c:pt idx="46">
                  <c:v>13.25</c:v>
                </c:pt>
                <c:pt idx="47">
                  <c:v>13</c:v>
                </c:pt>
                <c:pt idx="48">
                  <c:v>13</c:v>
                </c:pt>
                <c:pt idx="49">
                  <c:v>12.75</c:v>
                </c:pt>
                <c:pt idx="50">
                  <c:v>12.25</c:v>
                </c:pt>
                <c:pt idx="51">
                  <c:v>11.75</c:v>
                </c:pt>
                <c:pt idx="52">
                  <c:v>11.75</c:v>
                </c:pt>
                <c:pt idx="53">
                  <c:v>11.25</c:v>
                </c:pt>
                <c:pt idx="54">
                  <c:v>10.75</c:v>
                </c:pt>
                <c:pt idx="55">
                  <c:v>10.75</c:v>
                </c:pt>
                <c:pt idx="56">
                  <c:v>10.25</c:v>
                </c:pt>
                <c:pt idx="57">
                  <c:v>9.75</c:v>
                </c:pt>
                <c:pt idx="58">
                  <c:v>9.75</c:v>
                </c:pt>
                <c:pt idx="59">
                  <c:v>9.5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A5E1-4586-96BA-7344AB3B5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6521247"/>
        <c:axId val="1361165727"/>
      </c:lineChart>
      <c:catAx>
        <c:axId val="1286521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CO"/>
          </a:p>
        </c:txPr>
        <c:crossAx val="1361165727"/>
        <c:crosses val="autoZero"/>
        <c:auto val="1"/>
        <c:lblAlgn val="ctr"/>
        <c:lblOffset val="100"/>
        <c:noMultiLvlLbl val="0"/>
      </c:catAx>
      <c:valAx>
        <c:axId val="136116572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865212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172292366197378E-2"/>
          <c:y val="2.5633356233155418E-2"/>
          <c:w val="0.93649393576426387"/>
          <c:h val="0.77596393192786384"/>
        </c:manualLayout>
      </c:layout>
      <c:lineChart>
        <c:grouping val="standard"/>
        <c:varyColors val="0"/>
        <c:ser>
          <c:idx val="0"/>
          <c:order val="0"/>
          <c:tx>
            <c:v>Inflacion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6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4.7514546965918537E-2"/>
                      <c:h val="5.803234273135213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FA4-40BD-BB7F-77A10AAF72E0}"/>
                </c:ext>
              </c:extLst>
            </c:dLbl>
            <c:dLbl>
              <c:idx val="8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3.660847880299252E-2"/>
                      <c:h val="7.523664380662094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FFA4-40BD-BB7F-77A10AAF72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Hoja1!$B$5:$C$91</c:f>
              <c:multiLvlStrCache>
                <c:ptCount val="87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  <c:pt idx="60">
                    <c:v>2023</c:v>
                  </c:pt>
                  <c:pt idx="72">
                    <c:v>2024</c:v>
                  </c:pt>
                  <c:pt idx="84">
                    <c:v>2025</c:v>
                  </c:pt>
                </c:lvl>
              </c:multiLvlStrCache>
            </c:multiLvlStrRef>
          </c:cat>
          <c:val>
            <c:numRef>
              <c:f>Hoja1!$D$5:$D$91</c:f>
              <c:numCache>
                <c:formatCode>0.00</c:formatCode>
                <c:ptCount val="87"/>
                <c:pt idx="0">
                  <c:v>3.68</c:v>
                </c:pt>
                <c:pt idx="1">
                  <c:v>3.37</c:v>
                </c:pt>
                <c:pt idx="2">
                  <c:v>3.14</c:v>
                </c:pt>
                <c:pt idx="3">
                  <c:v>3.13</c:v>
                </c:pt>
                <c:pt idx="4">
                  <c:v>3.16</c:v>
                </c:pt>
                <c:pt idx="5">
                  <c:v>3.2</c:v>
                </c:pt>
                <c:pt idx="6">
                  <c:v>3.12</c:v>
                </c:pt>
                <c:pt idx="7">
                  <c:v>3.1</c:v>
                </c:pt>
                <c:pt idx="8">
                  <c:v>3.23</c:v>
                </c:pt>
                <c:pt idx="9">
                  <c:v>3.33</c:v>
                </c:pt>
                <c:pt idx="10">
                  <c:v>3.27</c:v>
                </c:pt>
                <c:pt idx="11">
                  <c:v>3.18</c:v>
                </c:pt>
                <c:pt idx="12">
                  <c:v>3.15</c:v>
                </c:pt>
                <c:pt idx="13">
                  <c:v>3.01</c:v>
                </c:pt>
                <c:pt idx="14">
                  <c:v>3.21</c:v>
                </c:pt>
                <c:pt idx="15">
                  <c:v>3.25</c:v>
                </c:pt>
                <c:pt idx="16">
                  <c:v>3.31</c:v>
                </c:pt>
                <c:pt idx="17">
                  <c:v>3.43</c:v>
                </c:pt>
                <c:pt idx="18">
                  <c:v>3.79</c:v>
                </c:pt>
                <c:pt idx="19">
                  <c:v>3.75</c:v>
                </c:pt>
                <c:pt idx="20">
                  <c:v>3.82</c:v>
                </c:pt>
                <c:pt idx="21">
                  <c:v>3.86</c:v>
                </c:pt>
                <c:pt idx="22">
                  <c:v>3.84</c:v>
                </c:pt>
                <c:pt idx="23">
                  <c:v>3.8</c:v>
                </c:pt>
                <c:pt idx="24" formatCode="#,##0.00">
                  <c:v>3.62</c:v>
                </c:pt>
                <c:pt idx="25" formatCode="#,##0.00">
                  <c:v>3.72</c:v>
                </c:pt>
                <c:pt idx="26" formatCode="#,##0.00">
                  <c:v>3.86</c:v>
                </c:pt>
                <c:pt idx="27" formatCode="#,##0.00">
                  <c:v>3.51</c:v>
                </c:pt>
                <c:pt idx="28" formatCode="#,##0.00">
                  <c:v>2.85</c:v>
                </c:pt>
                <c:pt idx="29" formatCode="#,##0.00">
                  <c:v>2.19</c:v>
                </c:pt>
                <c:pt idx="30" formatCode="#,##0.00">
                  <c:v>1.97</c:v>
                </c:pt>
                <c:pt idx="31" formatCode="#,##0.00">
                  <c:v>1.88</c:v>
                </c:pt>
                <c:pt idx="32" formatCode="#,##0.00">
                  <c:v>1.97</c:v>
                </c:pt>
                <c:pt idx="33" formatCode="#,##0.00">
                  <c:v>1.75</c:v>
                </c:pt>
                <c:pt idx="34" formatCode="#,##0.00">
                  <c:v>1.49</c:v>
                </c:pt>
                <c:pt idx="35" formatCode="#,##0.00">
                  <c:v>1.61</c:v>
                </c:pt>
                <c:pt idx="36" formatCode="#,##0.00">
                  <c:v>1.6</c:v>
                </c:pt>
                <c:pt idx="37" formatCode="#,##0.00">
                  <c:v>1.56</c:v>
                </c:pt>
                <c:pt idx="38" formatCode="#,##0.00">
                  <c:v>1.51</c:v>
                </c:pt>
                <c:pt idx="39" formatCode="#,##0.00">
                  <c:v>1.95</c:v>
                </c:pt>
                <c:pt idx="40" formatCode="#,##0.00">
                  <c:v>3.3</c:v>
                </c:pt>
                <c:pt idx="41" formatCode="#,##0.00">
                  <c:v>3.63</c:v>
                </c:pt>
                <c:pt idx="42" formatCode="#,##0.00">
                  <c:v>3.97</c:v>
                </c:pt>
                <c:pt idx="43" formatCode="#,##0.00">
                  <c:v>4.4400000000000004</c:v>
                </c:pt>
                <c:pt idx="44" formatCode="#,##0.00">
                  <c:v>4.51</c:v>
                </c:pt>
                <c:pt idx="45" formatCode="#,##0.00">
                  <c:v>4.58</c:v>
                </c:pt>
                <c:pt idx="46" formatCode="#,##0.00">
                  <c:v>5.26</c:v>
                </c:pt>
                <c:pt idx="47" formatCode="#,##0.00">
                  <c:v>5.62</c:v>
                </c:pt>
                <c:pt idx="48" formatCode="#,##0.00">
                  <c:v>6.94</c:v>
                </c:pt>
                <c:pt idx="49" formatCode="#,##0.00">
                  <c:v>8.01</c:v>
                </c:pt>
                <c:pt idx="50" formatCode="#,##0.00">
                  <c:v>8.5299999999999994</c:v>
                </c:pt>
                <c:pt idx="51" formatCode="#,##0.00">
                  <c:v>9.23</c:v>
                </c:pt>
                <c:pt idx="52" formatCode="#,##0.00">
                  <c:v>9.07</c:v>
                </c:pt>
                <c:pt idx="53" formatCode="#,##0.00">
                  <c:v>9.67</c:v>
                </c:pt>
                <c:pt idx="54" formatCode="#,##0.00">
                  <c:v>10.210000000000001</c:v>
                </c:pt>
                <c:pt idx="55" formatCode="#,##0.00">
                  <c:v>10.84</c:v>
                </c:pt>
                <c:pt idx="56" formatCode="#,##0.00">
                  <c:v>11.44</c:v>
                </c:pt>
                <c:pt idx="57" formatCode="#,##0.00">
                  <c:v>12.22</c:v>
                </c:pt>
                <c:pt idx="58" formatCode="#,##0.00">
                  <c:v>12.53</c:v>
                </c:pt>
                <c:pt idx="59" formatCode="#,##0.00">
                  <c:v>13.12</c:v>
                </c:pt>
                <c:pt idx="60" formatCode="#,##0.00">
                  <c:v>13.25</c:v>
                </c:pt>
                <c:pt idx="61" formatCode="#,##0.00">
                  <c:v>13.28</c:v>
                </c:pt>
                <c:pt idx="62" formatCode="#,##0.00">
                  <c:v>13.34</c:v>
                </c:pt>
                <c:pt idx="63" formatCode="#,##0.00">
                  <c:v>12.82</c:v>
                </c:pt>
                <c:pt idx="64" formatCode="#,##0.00">
                  <c:v>12.36</c:v>
                </c:pt>
                <c:pt idx="65" formatCode="#,##0.00">
                  <c:v>12.13</c:v>
                </c:pt>
                <c:pt idx="66" formatCode="#,##0.00">
                  <c:v>11.78</c:v>
                </c:pt>
                <c:pt idx="67" formatCode="#,##0.00">
                  <c:v>11.43</c:v>
                </c:pt>
                <c:pt idx="68" formatCode="#,##0.00">
                  <c:v>10.99</c:v>
                </c:pt>
                <c:pt idx="69" formatCode="#,##0.00">
                  <c:v>10.48</c:v>
                </c:pt>
                <c:pt idx="70" formatCode="#,##0.00">
                  <c:v>10.15</c:v>
                </c:pt>
                <c:pt idx="71" formatCode="#,##0.00">
                  <c:v>9.2799999999999994</c:v>
                </c:pt>
                <c:pt idx="72" formatCode="#,##0.00">
                  <c:v>8.35</c:v>
                </c:pt>
                <c:pt idx="73" formatCode="#,##0.00">
                  <c:v>7.74</c:v>
                </c:pt>
                <c:pt idx="74" formatCode="#,##0.00">
                  <c:v>7.36</c:v>
                </c:pt>
                <c:pt idx="75" formatCode="#,##0.00">
                  <c:v>7.16</c:v>
                </c:pt>
                <c:pt idx="76" formatCode="#,##0.00">
                  <c:v>7.16</c:v>
                </c:pt>
                <c:pt idx="77" formatCode="#,##0.00">
                  <c:v>7.18</c:v>
                </c:pt>
                <c:pt idx="78" formatCode="#,##0.00">
                  <c:v>6.86</c:v>
                </c:pt>
                <c:pt idx="79" formatCode="#,##0.00">
                  <c:v>6.12</c:v>
                </c:pt>
                <c:pt idx="80" formatCode="#,##0.00">
                  <c:v>5.81</c:v>
                </c:pt>
                <c:pt idx="81" formatCode="#,##0.00">
                  <c:v>5.41</c:v>
                </c:pt>
                <c:pt idx="82" formatCode="#,##0.00">
                  <c:v>5.2</c:v>
                </c:pt>
                <c:pt idx="83" formatCode="#,##0.00">
                  <c:v>5.2</c:v>
                </c:pt>
                <c:pt idx="84" formatCode="#,##0.00">
                  <c:v>5.22</c:v>
                </c:pt>
                <c:pt idx="85" formatCode="#,##0.00">
                  <c:v>5.28</c:v>
                </c:pt>
                <c:pt idx="86" formatCode="#,##0.00">
                  <c:v>5.09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A4-40BD-BB7F-77A10AAF72E0}"/>
            </c:ext>
          </c:extLst>
        </c:ser>
        <c:ser>
          <c:idx val="1"/>
          <c:order val="1"/>
          <c:tx>
            <c:v>Tasa Intervencion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7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FA4-40BD-BB7F-77A10AAF72E0}"/>
                </c:ext>
              </c:extLst>
            </c:dLbl>
            <c:dLbl>
              <c:idx val="8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FA4-40BD-BB7F-77A10AAF72E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Hoja1!$B$5:$C$91</c:f>
              <c:multiLvlStrCache>
                <c:ptCount val="87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  <c:pt idx="60">
                    <c:v>2023</c:v>
                  </c:pt>
                  <c:pt idx="72">
                    <c:v>2024</c:v>
                  </c:pt>
                  <c:pt idx="84">
                    <c:v>2025</c:v>
                  </c:pt>
                </c:lvl>
              </c:multiLvlStrCache>
            </c:multiLvlStrRef>
          </c:cat>
          <c:val>
            <c:numRef>
              <c:f>Hoja1!$E$5:$E$91</c:f>
              <c:numCache>
                <c:formatCode>0.00</c:formatCode>
                <c:ptCount val="87"/>
                <c:pt idx="0" formatCode="General">
                  <c:v>4.75</c:v>
                </c:pt>
                <c:pt idx="1">
                  <c:v>4.5</c:v>
                </c:pt>
                <c:pt idx="2">
                  <c:v>4.5</c:v>
                </c:pt>
                <c:pt idx="3">
                  <c:v>4.5</c:v>
                </c:pt>
                <c:pt idx="4">
                  <c:v>4.25</c:v>
                </c:pt>
                <c:pt idx="5">
                  <c:v>4.25</c:v>
                </c:pt>
                <c:pt idx="6">
                  <c:v>4.25</c:v>
                </c:pt>
                <c:pt idx="7">
                  <c:v>4.25</c:v>
                </c:pt>
                <c:pt idx="8">
                  <c:v>4.25</c:v>
                </c:pt>
                <c:pt idx="9">
                  <c:v>4.25</c:v>
                </c:pt>
                <c:pt idx="10">
                  <c:v>4.25</c:v>
                </c:pt>
                <c:pt idx="11">
                  <c:v>4.25</c:v>
                </c:pt>
                <c:pt idx="12">
                  <c:v>4.25</c:v>
                </c:pt>
                <c:pt idx="13">
                  <c:v>4.25</c:v>
                </c:pt>
                <c:pt idx="14">
                  <c:v>4.25</c:v>
                </c:pt>
                <c:pt idx="15">
                  <c:v>4.25</c:v>
                </c:pt>
                <c:pt idx="16">
                  <c:v>4.25</c:v>
                </c:pt>
                <c:pt idx="17">
                  <c:v>4.25</c:v>
                </c:pt>
                <c:pt idx="18">
                  <c:v>4.25</c:v>
                </c:pt>
                <c:pt idx="19">
                  <c:v>4.25</c:v>
                </c:pt>
                <c:pt idx="20">
                  <c:v>4.25</c:v>
                </c:pt>
                <c:pt idx="21">
                  <c:v>4.25</c:v>
                </c:pt>
                <c:pt idx="22">
                  <c:v>4.25</c:v>
                </c:pt>
                <c:pt idx="23">
                  <c:v>4.25</c:v>
                </c:pt>
                <c:pt idx="24">
                  <c:v>4.25</c:v>
                </c:pt>
                <c:pt idx="25">
                  <c:v>4.25</c:v>
                </c:pt>
                <c:pt idx="26">
                  <c:v>3.75</c:v>
                </c:pt>
                <c:pt idx="27">
                  <c:v>3.75</c:v>
                </c:pt>
                <c:pt idx="28">
                  <c:v>3.25</c:v>
                </c:pt>
                <c:pt idx="29">
                  <c:v>2.75</c:v>
                </c:pt>
                <c:pt idx="30">
                  <c:v>2.5</c:v>
                </c:pt>
                <c:pt idx="31">
                  <c:v>2.25</c:v>
                </c:pt>
                <c:pt idx="32">
                  <c:v>2</c:v>
                </c:pt>
                <c:pt idx="33">
                  <c:v>1.75</c:v>
                </c:pt>
                <c:pt idx="34">
                  <c:v>1.75</c:v>
                </c:pt>
                <c:pt idx="35">
                  <c:v>1.75</c:v>
                </c:pt>
                <c:pt idx="36">
                  <c:v>1.75</c:v>
                </c:pt>
                <c:pt idx="37">
                  <c:v>1.75</c:v>
                </c:pt>
                <c:pt idx="38">
                  <c:v>1.75</c:v>
                </c:pt>
                <c:pt idx="39">
                  <c:v>1.75</c:v>
                </c:pt>
                <c:pt idx="40">
                  <c:v>1.75</c:v>
                </c:pt>
                <c:pt idx="41">
                  <c:v>1.75</c:v>
                </c:pt>
                <c:pt idx="42">
                  <c:v>1.75</c:v>
                </c:pt>
                <c:pt idx="43">
                  <c:v>1.75</c:v>
                </c:pt>
                <c:pt idx="44">
                  <c:v>1.75</c:v>
                </c:pt>
                <c:pt idx="45">
                  <c:v>2</c:v>
                </c:pt>
                <c:pt idx="46">
                  <c:v>2.5</c:v>
                </c:pt>
                <c:pt idx="47">
                  <c:v>3</c:v>
                </c:pt>
                <c:pt idx="48">
                  <c:v>3</c:v>
                </c:pt>
                <c:pt idx="49">
                  <c:v>4</c:v>
                </c:pt>
                <c:pt idx="50">
                  <c:v>4</c:v>
                </c:pt>
                <c:pt idx="51">
                  <c:v>5</c:v>
                </c:pt>
                <c:pt idx="52">
                  <c:v>6</c:v>
                </c:pt>
                <c:pt idx="53">
                  <c:v>6</c:v>
                </c:pt>
                <c:pt idx="54">
                  <c:v>7.5</c:v>
                </c:pt>
                <c:pt idx="55">
                  <c:v>9</c:v>
                </c:pt>
                <c:pt idx="56">
                  <c:v>9</c:v>
                </c:pt>
                <c:pt idx="57">
                  <c:v>10</c:v>
                </c:pt>
                <c:pt idx="58">
                  <c:v>11</c:v>
                </c:pt>
                <c:pt idx="59">
                  <c:v>12</c:v>
                </c:pt>
                <c:pt idx="60">
                  <c:v>12</c:v>
                </c:pt>
                <c:pt idx="61">
                  <c:v>12.75</c:v>
                </c:pt>
                <c:pt idx="62">
                  <c:v>12.75</c:v>
                </c:pt>
                <c:pt idx="63">
                  <c:v>13</c:v>
                </c:pt>
                <c:pt idx="64">
                  <c:v>13.25</c:v>
                </c:pt>
                <c:pt idx="65">
                  <c:v>13.25</c:v>
                </c:pt>
                <c:pt idx="66">
                  <c:v>13.25</c:v>
                </c:pt>
                <c:pt idx="67">
                  <c:v>13.25</c:v>
                </c:pt>
                <c:pt idx="68">
                  <c:v>13.25</c:v>
                </c:pt>
                <c:pt idx="69">
                  <c:v>13.25</c:v>
                </c:pt>
                <c:pt idx="70">
                  <c:v>13.25</c:v>
                </c:pt>
                <c:pt idx="71">
                  <c:v>13</c:v>
                </c:pt>
                <c:pt idx="72">
                  <c:v>13</c:v>
                </c:pt>
                <c:pt idx="73">
                  <c:v>12.75</c:v>
                </c:pt>
                <c:pt idx="74">
                  <c:v>12.25</c:v>
                </c:pt>
                <c:pt idx="75">
                  <c:v>11.75</c:v>
                </c:pt>
                <c:pt idx="76">
                  <c:v>11.75</c:v>
                </c:pt>
                <c:pt idx="77">
                  <c:v>11.25</c:v>
                </c:pt>
                <c:pt idx="78">
                  <c:v>10.75</c:v>
                </c:pt>
                <c:pt idx="79">
                  <c:v>10.75</c:v>
                </c:pt>
                <c:pt idx="80">
                  <c:v>10.25</c:v>
                </c:pt>
                <c:pt idx="81">
                  <c:v>9.75</c:v>
                </c:pt>
                <c:pt idx="82">
                  <c:v>9.75</c:v>
                </c:pt>
                <c:pt idx="83">
                  <c:v>9.5</c:v>
                </c:pt>
                <c:pt idx="84">
                  <c:v>9.5</c:v>
                </c:pt>
                <c:pt idx="85">
                  <c:v>9.5</c:v>
                </c:pt>
                <c:pt idx="86">
                  <c:v>9.5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A4-40BD-BB7F-77A10AAF72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36900880"/>
        <c:axId val="1836901360"/>
      </c:lineChart>
      <c:catAx>
        <c:axId val="1836900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36901360"/>
        <c:crosses val="autoZero"/>
        <c:auto val="1"/>
        <c:lblAlgn val="ctr"/>
        <c:lblOffset val="100"/>
        <c:noMultiLvlLbl val="0"/>
      </c:catAx>
      <c:valAx>
        <c:axId val="183690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36900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7955077837492535"/>
          <c:y val="0.94063281342192495"/>
          <c:w val="0.24089833215292533"/>
          <c:h val="5.2331124822505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Inflacion y Tasa de Invervencion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8688439862571683E-2"/>
          <c:y val="7.1370567851888528E-2"/>
          <c:w val="0.92543151363503828"/>
          <c:h val="0.7570280333275016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1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51C-4EED-9136-161FB4FE6B4F}"/>
                </c:ext>
              </c:extLst>
            </c:dLbl>
            <c:dLbl>
              <c:idx val="38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51C-4EED-9136-161FB4FE6B4F}"/>
                </c:ext>
              </c:extLst>
            </c:dLbl>
            <c:dLbl>
              <c:idx val="6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51C-4EED-9136-161FB4FE6B4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Hoja1!$C$29:$C$94</c:f>
              <c:strCache>
                <c:ptCount val="66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Enero</c:v>
                </c:pt>
                <c:pt idx="49">
                  <c:v>Febrero</c:v>
                </c:pt>
                <c:pt idx="50">
                  <c:v>Marzo</c:v>
                </c:pt>
                <c:pt idx="51">
                  <c:v>Abril</c:v>
                </c:pt>
                <c:pt idx="52">
                  <c:v>Mayo</c:v>
                </c:pt>
                <c:pt idx="53">
                  <c:v>Junio</c:v>
                </c:pt>
                <c:pt idx="54">
                  <c:v>Julio</c:v>
                </c:pt>
                <c:pt idx="55">
                  <c:v>Agosto</c:v>
                </c:pt>
                <c:pt idx="56">
                  <c:v>Septiembre</c:v>
                </c:pt>
                <c:pt idx="57">
                  <c:v>Octubre</c:v>
                </c:pt>
                <c:pt idx="58">
                  <c:v>Noviembre</c:v>
                </c:pt>
                <c:pt idx="59">
                  <c:v>Diciembre</c:v>
                </c:pt>
                <c:pt idx="60">
                  <c:v>Enero</c:v>
                </c:pt>
                <c:pt idx="61">
                  <c:v>Febrero</c:v>
                </c:pt>
                <c:pt idx="62">
                  <c:v>Marzo</c:v>
                </c:pt>
                <c:pt idx="63">
                  <c:v>Abril</c:v>
                </c:pt>
                <c:pt idx="64">
                  <c:v>Mayo</c:v>
                </c:pt>
                <c:pt idx="65">
                  <c:v>Junio</c:v>
                </c:pt>
              </c:strCache>
            </c:strRef>
          </c:cat>
          <c:val>
            <c:numRef>
              <c:f>Hoja1!$D$29:$D$94</c:f>
              <c:numCache>
                <c:formatCode>#,##0.00</c:formatCode>
                <c:ptCount val="66"/>
                <c:pt idx="0">
                  <c:v>3.62</c:v>
                </c:pt>
                <c:pt idx="1">
                  <c:v>3.72</c:v>
                </c:pt>
                <c:pt idx="2">
                  <c:v>3.86</c:v>
                </c:pt>
                <c:pt idx="3">
                  <c:v>3.51</c:v>
                </c:pt>
                <c:pt idx="4">
                  <c:v>2.85</c:v>
                </c:pt>
                <c:pt idx="5">
                  <c:v>2.19</c:v>
                </c:pt>
                <c:pt idx="6">
                  <c:v>1.97</c:v>
                </c:pt>
                <c:pt idx="7">
                  <c:v>1.88</c:v>
                </c:pt>
                <c:pt idx="8">
                  <c:v>1.97</c:v>
                </c:pt>
                <c:pt idx="9">
                  <c:v>1.75</c:v>
                </c:pt>
                <c:pt idx="10">
                  <c:v>1.49</c:v>
                </c:pt>
                <c:pt idx="11">
                  <c:v>1.61</c:v>
                </c:pt>
                <c:pt idx="12">
                  <c:v>1.6</c:v>
                </c:pt>
                <c:pt idx="13">
                  <c:v>1.56</c:v>
                </c:pt>
                <c:pt idx="14">
                  <c:v>1.51</c:v>
                </c:pt>
                <c:pt idx="15">
                  <c:v>1.95</c:v>
                </c:pt>
                <c:pt idx="16">
                  <c:v>3.3</c:v>
                </c:pt>
                <c:pt idx="17">
                  <c:v>3.63</c:v>
                </c:pt>
                <c:pt idx="18">
                  <c:v>3.97</c:v>
                </c:pt>
                <c:pt idx="19">
                  <c:v>4.4400000000000004</c:v>
                </c:pt>
                <c:pt idx="20">
                  <c:v>4.51</c:v>
                </c:pt>
                <c:pt idx="21">
                  <c:v>4.58</c:v>
                </c:pt>
                <c:pt idx="22">
                  <c:v>5.26</c:v>
                </c:pt>
                <c:pt idx="23">
                  <c:v>5.62</c:v>
                </c:pt>
                <c:pt idx="24">
                  <c:v>6.94</c:v>
                </c:pt>
                <c:pt idx="25">
                  <c:v>8.01</c:v>
                </c:pt>
                <c:pt idx="26">
                  <c:v>8.5299999999999994</c:v>
                </c:pt>
                <c:pt idx="27">
                  <c:v>9.23</c:v>
                </c:pt>
                <c:pt idx="28">
                  <c:v>9.07</c:v>
                </c:pt>
                <c:pt idx="29">
                  <c:v>9.67</c:v>
                </c:pt>
                <c:pt idx="30">
                  <c:v>10.210000000000001</c:v>
                </c:pt>
                <c:pt idx="31">
                  <c:v>10.84</c:v>
                </c:pt>
                <c:pt idx="32">
                  <c:v>11.44</c:v>
                </c:pt>
                <c:pt idx="33">
                  <c:v>12.22</c:v>
                </c:pt>
                <c:pt idx="34">
                  <c:v>12.53</c:v>
                </c:pt>
                <c:pt idx="35">
                  <c:v>13.12</c:v>
                </c:pt>
                <c:pt idx="36">
                  <c:v>13.25</c:v>
                </c:pt>
                <c:pt idx="37">
                  <c:v>13.28</c:v>
                </c:pt>
                <c:pt idx="38">
                  <c:v>13.34</c:v>
                </c:pt>
                <c:pt idx="39">
                  <c:v>12.82</c:v>
                </c:pt>
                <c:pt idx="40">
                  <c:v>12.36</c:v>
                </c:pt>
                <c:pt idx="41">
                  <c:v>12.13</c:v>
                </c:pt>
                <c:pt idx="42">
                  <c:v>11.78</c:v>
                </c:pt>
                <c:pt idx="43">
                  <c:v>11.43</c:v>
                </c:pt>
                <c:pt idx="44">
                  <c:v>10.99</c:v>
                </c:pt>
                <c:pt idx="45">
                  <c:v>10.48</c:v>
                </c:pt>
                <c:pt idx="46">
                  <c:v>10.15</c:v>
                </c:pt>
                <c:pt idx="47">
                  <c:v>9.2799999999999994</c:v>
                </c:pt>
                <c:pt idx="48">
                  <c:v>8.35</c:v>
                </c:pt>
                <c:pt idx="49">
                  <c:v>7.74</c:v>
                </c:pt>
                <c:pt idx="50">
                  <c:v>7.36</c:v>
                </c:pt>
                <c:pt idx="51">
                  <c:v>7.16</c:v>
                </c:pt>
                <c:pt idx="52">
                  <c:v>7.16</c:v>
                </c:pt>
                <c:pt idx="53">
                  <c:v>7.18</c:v>
                </c:pt>
                <c:pt idx="54">
                  <c:v>6.86</c:v>
                </c:pt>
                <c:pt idx="55">
                  <c:v>6.12</c:v>
                </c:pt>
                <c:pt idx="56">
                  <c:v>5.81</c:v>
                </c:pt>
                <c:pt idx="57">
                  <c:v>5.41</c:v>
                </c:pt>
                <c:pt idx="58">
                  <c:v>5.2</c:v>
                </c:pt>
                <c:pt idx="59">
                  <c:v>5.2</c:v>
                </c:pt>
                <c:pt idx="60">
                  <c:v>5.22</c:v>
                </c:pt>
                <c:pt idx="61">
                  <c:v>5.28</c:v>
                </c:pt>
                <c:pt idx="62">
                  <c:v>5.09</c:v>
                </c:pt>
                <c:pt idx="63">
                  <c:v>5.16</c:v>
                </c:pt>
                <c:pt idx="64">
                  <c:v>5.05</c:v>
                </c:pt>
                <c:pt idx="65">
                  <c:v>4.82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1C-4EED-9136-161FB4FE6B4F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2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51C-4EED-9136-161FB4FE6B4F}"/>
                </c:ext>
              </c:extLst>
            </c:dLbl>
            <c:dLbl>
              <c:idx val="4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51C-4EED-9136-161FB4FE6B4F}"/>
                </c:ext>
              </c:extLst>
            </c:dLbl>
            <c:dLbl>
              <c:idx val="65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51C-4EED-9136-161FB4FE6B4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Hoja1!$C$29:$C$94</c:f>
              <c:strCache>
                <c:ptCount val="66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Enero</c:v>
                </c:pt>
                <c:pt idx="49">
                  <c:v>Febrero</c:v>
                </c:pt>
                <c:pt idx="50">
                  <c:v>Marzo</c:v>
                </c:pt>
                <c:pt idx="51">
                  <c:v>Abril</c:v>
                </c:pt>
                <c:pt idx="52">
                  <c:v>Mayo</c:v>
                </c:pt>
                <c:pt idx="53">
                  <c:v>Junio</c:v>
                </c:pt>
                <c:pt idx="54">
                  <c:v>Julio</c:v>
                </c:pt>
                <c:pt idx="55">
                  <c:v>Agosto</c:v>
                </c:pt>
                <c:pt idx="56">
                  <c:v>Septiembre</c:v>
                </c:pt>
                <c:pt idx="57">
                  <c:v>Octubre</c:v>
                </c:pt>
                <c:pt idx="58">
                  <c:v>Noviembre</c:v>
                </c:pt>
                <c:pt idx="59">
                  <c:v>Diciembre</c:v>
                </c:pt>
                <c:pt idx="60">
                  <c:v>Enero</c:v>
                </c:pt>
                <c:pt idx="61">
                  <c:v>Febrero</c:v>
                </c:pt>
                <c:pt idx="62">
                  <c:v>Marzo</c:v>
                </c:pt>
                <c:pt idx="63">
                  <c:v>Abril</c:v>
                </c:pt>
                <c:pt idx="64">
                  <c:v>Mayo</c:v>
                </c:pt>
                <c:pt idx="65">
                  <c:v>Junio</c:v>
                </c:pt>
              </c:strCache>
            </c:strRef>
          </c:cat>
          <c:val>
            <c:numRef>
              <c:f>Hoja1!$E$29:$E$94</c:f>
              <c:numCache>
                <c:formatCode>0.00</c:formatCode>
                <c:ptCount val="66"/>
                <c:pt idx="0">
                  <c:v>4.25</c:v>
                </c:pt>
                <c:pt idx="1">
                  <c:v>4.25</c:v>
                </c:pt>
                <c:pt idx="2">
                  <c:v>3.75</c:v>
                </c:pt>
                <c:pt idx="3">
                  <c:v>3.75</c:v>
                </c:pt>
                <c:pt idx="4">
                  <c:v>3.25</c:v>
                </c:pt>
                <c:pt idx="5">
                  <c:v>2.75</c:v>
                </c:pt>
                <c:pt idx="6">
                  <c:v>2.5</c:v>
                </c:pt>
                <c:pt idx="7">
                  <c:v>2.25</c:v>
                </c:pt>
                <c:pt idx="8">
                  <c:v>2</c:v>
                </c:pt>
                <c:pt idx="9">
                  <c:v>1.75</c:v>
                </c:pt>
                <c:pt idx="10">
                  <c:v>1.75</c:v>
                </c:pt>
                <c:pt idx="11">
                  <c:v>1.75</c:v>
                </c:pt>
                <c:pt idx="12">
                  <c:v>1.75</c:v>
                </c:pt>
                <c:pt idx="13">
                  <c:v>1.75</c:v>
                </c:pt>
                <c:pt idx="14">
                  <c:v>1.75</c:v>
                </c:pt>
                <c:pt idx="15">
                  <c:v>1.75</c:v>
                </c:pt>
                <c:pt idx="16">
                  <c:v>1.75</c:v>
                </c:pt>
                <c:pt idx="17">
                  <c:v>1.75</c:v>
                </c:pt>
                <c:pt idx="18">
                  <c:v>1.75</c:v>
                </c:pt>
                <c:pt idx="19">
                  <c:v>1.75</c:v>
                </c:pt>
                <c:pt idx="20">
                  <c:v>1.75</c:v>
                </c:pt>
                <c:pt idx="21">
                  <c:v>2</c:v>
                </c:pt>
                <c:pt idx="22">
                  <c:v>2.5</c:v>
                </c:pt>
                <c:pt idx="23">
                  <c:v>3</c:v>
                </c:pt>
                <c:pt idx="24">
                  <c:v>3</c:v>
                </c:pt>
                <c:pt idx="25">
                  <c:v>4</c:v>
                </c:pt>
                <c:pt idx="26">
                  <c:v>4</c:v>
                </c:pt>
                <c:pt idx="27">
                  <c:v>5</c:v>
                </c:pt>
                <c:pt idx="28">
                  <c:v>6</c:v>
                </c:pt>
                <c:pt idx="29">
                  <c:v>6</c:v>
                </c:pt>
                <c:pt idx="30">
                  <c:v>7.5</c:v>
                </c:pt>
                <c:pt idx="31">
                  <c:v>9</c:v>
                </c:pt>
                <c:pt idx="32">
                  <c:v>9</c:v>
                </c:pt>
                <c:pt idx="33">
                  <c:v>10</c:v>
                </c:pt>
                <c:pt idx="34">
                  <c:v>11</c:v>
                </c:pt>
                <c:pt idx="35">
                  <c:v>12</c:v>
                </c:pt>
                <c:pt idx="36">
                  <c:v>12</c:v>
                </c:pt>
                <c:pt idx="37">
                  <c:v>12.75</c:v>
                </c:pt>
                <c:pt idx="38">
                  <c:v>12.75</c:v>
                </c:pt>
                <c:pt idx="39">
                  <c:v>13</c:v>
                </c:pt>
                <c:pt idx="40">
                  <c:v>13.25</c:v>
                </c:pt>
                <c:pt idx="41">
                  <c:v>13.25</c:v>
                </c:pt>
                <c:pt idx="42">
                  <c:v>13.25</c:v>
                </c:pt>
                <c:pt idx="43">
                  <c:v>13.25</c:v>
                </c:pt>
                <c:pt idx="44">
                  <c:v>13.25</c:v>
                </c:pt>
                <c:pt idx="45">
                  <c:v>13.25</c:v>
                </c:pt>
                <c:pt idx="46">
                  <c:v>13.25</c:v>
                </c:pt>
                <c:pt idx="47">
                  <c:v>13</c:v>
                </c:pt>
                <c:pt idx="48">
                  <c:v>13</c:v>
                </c:pt>
                <c:pt idx="49">
                  <c:v>12.75</c:v>
                </c:pt>
                <c:pt idx="50">
                  <c:v>12.25</c:v>
                </c:pt>
                <c:pt idx="51">
                  <c:v>11.75</c:v>
                </c:pt>
                <c:pt idx="52">
                  <c:v>11.75</c:v>
                </c:pt>
                <c:pt idx="53">
                  <c:v>11.25</c:v>
                </c:pt>
                <c:pt idx="54">
                  <c:v>10.75</c:v>
                </c:pt>
                <c:pt idx="55">
                  <c:v>10.75</c:v>
                </c:pt>
                <c:pt idx="56">
                  <c:v>10.25</c:v>
                </c:pt>
                <c:pt idx="57">
                  <c:v>9.75</c:v>
                </c:pt>
                <c:pt idx="58">
                  <c:v>9.75</c:v>
                </c:pt>
                <c:pt idx="59">
                  <c:v>9.5</c:v>
                </c:pt>
                <c:pt idx="60">
                  <c:v>9.5</c:v>
                </c:pt>
                <c:pt idx="61">
                  <c:v>9.5</c:v>
                </c:pt>
                <c:pt idx="62">
                  <c:v>9.5</c:v>
                </c:pt>
                <c:pt idx="63">
                  <c:v>9.5</c:v>
                </c:pt>
                <c:pt idx="64">
                  <c:v>9.25</c:v>
                </c:pt>
                <c:pt idx="65">
                  <c:v>9.25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1C-4EED-9136-161FB4FE6B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1815808"/>
        <c:axId val="491816288"/>
      </c:lineChart>
      <c:catAx>
        <c:axId val="491815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91816288"/>
        <c:crosses val="autoZero"/>
        <c:auto val="1"/>
        <c:lblAlgn val="ctr"/>
        <c:lblOffset val="100"/>
        <c:noMultiLvlLbl val="0"/>
      </c:catAx>
      <c:valAx>
        <c:axId val="49181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91815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8303149606299212E-2"/>
          <c:y val="5.2373167755311457E-2"/>
          <c:w val="0.88986964129483814"/>
          <c:h val="0.54096327451890747"/>
        </c:manualLayout>
      </c:layout>
      <c:lineChart>
        <c:grouping val="standard"/>
        <c:varyColors val="0"/>
        <c:ser>
          <c:idx val="0"/>
          <c:order val="0"/>
          <c:tx>
            <c:strRef>
              <c:f>Hoja1!$D$4</c:f>
              <c:strCache>
                <c:ptCount val="1"/>
                <c:pt idx="0">
                  <c:v>Inflación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38"/>
              <c:layout>
                <c:manualLayout>
                  <c:x val="5.5555555555554534E-3"/>
                  <c:y val="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291-456D-A017-EA5E907621BE}"/>
                </c:ext>
              </c:extLst>
            </c:dLbl>
            <c:dLbl>
              <c:idx val="62"/>
              <c:layout>
                <c:manualLayout>
                  <c:x val="-0.10833322397200359"/>
                  <c:y val="-3.703685476815399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7.3999999999999982E-2"/>
                      <c:h val="8.326407115777192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A291-456D-A017-EA5E907621BE}"/>
                </c:ext>
              </c:extLst>
            </c:dLbl>
            <c:dLbl>
              <c:idx val="89"/>
              <c:layout>
                <c:manualLayout>
                  <c:x val="-4.5833333333333434E-2"/>
                  <c:y val="2.71032861413518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6.9666666666666668E-2"/>
                      <c:h val="0.1395964860491145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A291-456D-A017-EA5E907621BE}"/>
                </c:ext>
              </c:extLst>
            </c:dLbl>
            <c:dLbl>
              <c:idx val="98"/>
              <c:layout>
                <c:manualLayout>
                  <c:x val="-2.0370135052831988E-16"/>
                  <c:y val="-5.23731677553115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50-4C3E-B3C6-830832F59F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Hoja1!$B$5:$C$103</c:f>
              <c:multiLvlStrCache>
                <c:ptCount val="99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  <c:pt idx="87">
                    <c:v>Abril</c:v>
                  </c:pt>
                  <c:pt idx="88">
                    <c:v>Mayo</c:v>
                  </c:pt>
                  <c:pt idx="89">
                    <c:v>Junio</c:v>
                  </c:pt>
                  <c:pt idx="90">
                    <c:v>Julio</c:v>
                  </c:pt>
                  <c:pt idx="91">
                    <c:v>Agosto</c:v>
                  </c:pt>
                  <c:pt idx="92">
                    <c:v>Septiembre</c:v>
                  </c:pt>
                  <c:pt idx="93">
                    <c:v>Octubre</c:v>
                  </c:pt>
                  <c:pt idx="94">
                    <c:v>Noviembre</c:v>
                  </c:pt>
                  <c:pt idx="95">
                    <c:v>Diciembre</c:v>
                  </c:pt>
                  <c:pt idx="96">
                    <c:v>Enero</c:v>
                  </c:pt>
                  <c:pt idx="97">
                    <c:v>Febrero</c:v>
                  </c:pt>
                  <c:pt idx="98">
                    <c:v>Marzo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  <c:pt idx="60">
                    <c:v>2023</c:v>
                  </c:pt>
                  <c:pt idx="72">
                    <c:v>2024</c:v>
                  </c:pt>
                  <c:pt idx="84">
                    <c:v>2025</c:v>
                  </c:pt>
                  <c:pt idx="96">
                    <c:v>2026</c:v>
                  </c:pt>
                </c:lvl>
              </c:multiLvlStrCache>
            </c:multiLvlStrRef>
          </c:cat>
          <c:val>
            <c:numRef>
              <c:f>Hoja1!$D$5:$D$103</c:f>
              <c:numCache>
                <c:formatCode>0.00</c:formatCode>
                <c:ptCount val="99"/>
                <c:pt idx="0">
                  <c:v>3.68</c:v>
                </c:pt>
                <c:pt idx="1">
                  <c:v>3.37</c:v>
                </c:pt>
                <c:pt idx="2">
                  <c:v>3.14</c:v>
                </c:pt>
                <c:pt idx="3">
                  <c:v>3.13</c:v>
                </c:pt>
                <c:pt idx="4">
                  <c:v>3.16</c:v>
                </c:pt>
                <c:pt idx="5">
                  <c:v>3.2</c:v>
                </c:pt>
                <c:pt idx="6">
                  <c:v>3.12</c:v>
                </c:pt>
                <c:pt idx="7">
                  <c:v>3.1</c:v>
                </c:pt>
                <c:pt idx="8">
                  <c:v>3.23</c:v>
                </c:pt>
                <c:pt idx="9">
                  <c:v>3.33</c:v>
                </c:pt>
                <c:pt idx="10">
                  <c:v>3.27</c:v>
                </c:pt>
                <c:pt idx="11">
                  <c:v>3.18</c:v>
                </c:pt>
                <c:pt idx="12">
                  <c:v>3.15</c:v>
                </c:pt>
                <c:pt idx="13">
                  <c:v>3.01</c:v>
                </c:pt>
                <c:pt idx="14">
                  <c:v>3.21</c:v>
                </c:pt>
                <c:pt idx="15">
                  <c:v>3.25</c:v>
                </c:pt>
                <c:pt idx="16">
                  <c:v>3.31</c:v>
                </c:pt>
                <c:pt idx="17">
                  <c:v>3.43</c:v>
                </c:pt>
                <c:pt idx="18">
                  <c:v>3.79</c:v>
                </c:pt>
                <c:pt idx="19">
                  <c:v>3.75</c:v>
                </c:pt>
                <c:pt idx="20">
                  <c:v>3.82</c:v>
                </c:pt>
                <c:pt idx="21">
                  <c:v>3.86</c:v>
                </c:pt>
                <c:pt idx="22">
                  <c:v>3.84</c:v>
                </c:pt>
                <c:pt idx="23">
                  <c:v>3.8</c:v>
                </c:pt>
                <c:pt idx="24" formatCode="#,##0.00">
                  <c:v>3.62</c:v>
                </c:pt>
                <c:pt idx="25" formatCode="#,##0.00">
                  <c:v>3.72</c:v>
                </c:pt>
                <c:pt idx="26" formatCode="#,##0.00">
                  <c:v>3.86</c:v>
                </c:pt>
                <c:pt idx="27" formatCode="#,##0.00">
                  <c:v>3.51</c:v>
                </c:pt>
                <c:pt idx="28" formatCode="#,##0.00">
                  <c:v>2.85</c:v>
                </c:pt>
                <c:pt idx="29" formatCode="#,##0.00">
                  <c:v>2.19</c:v>
                </c:pt>
                <c:pt idx="30" formatCode="#,##0.00">
                  <c:v>1.97</c:v>
                </c:pt>
                <c:pt idx="31" formatCode="#,##0.00">
                  <c:v>1.88</c:v>
                </c:pt>
                <c:pt idx="32" formatCode="#,##0.00">
                  <c:v>1.97</c:v>
                </c:pt>
                <c:pt idx="33" formatCode="#,##0.00">
                  <c:v>1.75</c:v>
                </c:pt>
                <c:pt idx="34" formatCode="#,##0.00">
                  <c:v>1.49</c:v>
                </c:pt>
                <c:pt idx="35" formatCode="#,##0.00">
                  <c:v>1.61</c:v>
                </c:pt>
                <c:pt idx="36" formatCode="#,##0.00">
                  <c:v>1.6</c:v>
                </c:pt>
                <c:pt idx="37" formatCode="#,##0.00">
                  <c:v>1.56</c:v>
                </c:pt>
                <c:pt idx="38" formatCode="#,##0.00">
                  <c:v>1.51</c:v>
                </c:pt>
                <c:pt idx="39" formatCode="#,##0.00">
                  <c:v>1.95</c:v>
                </c:pt>
                <c:pt idx="40" formatCode="#,##0.00">
                  <c:v>3.3</c:v>
                </c:pt>
                <c:pt idx="41" formatCode="#,##0.00">
                  <c:v>3.63</c:v>
                </c:pt>
                <c:pt idx="42" formatCode="#,##0.00">
                  <c:v>3.97</c:v>
                </c:pt>
                <c:pt idx="43" formatCode="#,##0.00">
                  <c:v>4.4400000000000004</c:v>
                </c:pt>
                <c:pt idx="44" formatCode="#,##0.00">
                  <c:v>4.51</c:v>
                </c:pt>
                <c:pt idx="45" formatCode="#,##0.00">
                  <c:v>4.58</c:v>
                </c:pt>
                <c:pt idx="46" formatCode="#,##0.00">
                  <c:v>5.26</c:v>
                </c:pt>
                <c:pt idx="47" formatCode="#,##0.00">
                  <c:v>5.62</c:v>
                </c:pt>
                <c:pt idx="48" formatCode="#,##0.00">
                  <c:v>6.94</c:v>
                </c:pt>
                <c:pt idx="49" formatCode="#,##0.00">
                  <c:v>8.01</c:v>
                </c:pt>
                <c:pt idx="50" formatCode="#,##0.00">
                  <c:v>8.5299999999999994</c:v>
                </c:pt>
                <c:pt idx="51" formatCode="#,##0.00">
                  <c:v>9.23</c:v>
                </c:pt>
                <c:pt idx="52" formatCode="#,##0.00">
                  <c:v>9.07</c:v>
                </c:pt>
                <c:pt idx="53" formatCode="#,##0.00">
                  <c:v>9.67</c:v>
                </c:pt>
                <c:pt idx="54" formatCode="#,##0.00">
                  <c:v>10.210000000000001</c:v>
                </c:pt>
                <c:pt idx="55" formatCode="#,##0.00">
                  <c:v>10.84</c:v>
                </c:pt>
                <c:pt idx="56" formatCode="#,##0.00">
                  <c:v>11.44</c:v>
                </c:pt>
                <c:pt idx="57" formatCode="#,##0.00">
                  <c:v>12.22</c:v>
                </c:pt>
                <c:pt idx="58" formatCode="#,##0.00">
                  <c:v>12.53</c:v>
                </c:pt>
                <c:pt idx="59" formatCode="#,##0.00">
                  <c:v>13.12</c:v>
                </c:pt>
                <c:pt idx="60" formatCode="#,##0.00">
                  <c:v>13.25</c:v>
                </c:pt>
                <c:pt idx="61" formatCode="#,##0.00">
                  <c:v>13.28</c:v>
                </c:pt>
                <c:pt idx="62" formatCode="#,##0.00">
                  <c:v>13.34</c:v>
                </c:pt>
                <c:pt idx="63" formatCode="#,##0.00">
                  <c:v>12.82</c:v>
                </c:pt>
                <c:pt idx="64" formatCode="#,##0.00">
                  <c:v>12.36</c:v>
                </c:pt>
                <c:pt idx="65" formatCode="#,##0.00">
                  <c:v>12.13</c:v>
                </c:pt>
                <c:pt idx="66" formatCode="#,##0.00">
                  <c:v>11.78</c:v>
                </c:pt>
                <c:pt idx="67" formatCode="#,##0.00">
                  <c:v>11.43</c:v>
                </c:pt>
                <c:pt idx="68" formatCode="#,##0.00">
                  <c:v>10.99</c:v>
                </c:pt>
                <c:pt idx="69" formatCode="#,##0.00">
                  <c:v>10.48</c:v>
                </c:pt>
                <c:pt idx="70" formatCode="#,##0.00">
                  <c:v>10.15</c:v>
                </c:pt>
                <c:pt idx="71" formatCode="#,##0.00">
                  <c:v>9.2799999999999994</c:v>
                </c:pt>
                <c:pt idx="72" formatCode="#,##0.00">
                  <c:v>8.35</c:v>
                </c:pt>
                <c:pt idx="73" formatCode="#,##0.00">
                  <c:v>7.74</c:v>
                </c:pt>
                <c:pt idx="74" formatCode="#,##0.00">
                  <c:v>7.36</c:v>
                </c:pt>
                <c:pt idx="75" formatCode="#,##0.00">
                  <c:v>7.16</c:v>
                </c:pt>
                <c:pt idx="76" formatCode="#,##0.00">
                  <c:v>7.16</c:v>
                </c:pt>
                <c:pt idx="77" formatCode="#,##0.00">
                  <c:v>7.18</c:v>
                </c:pt>
                <c:pt idx="78" formatCode="#,##0.00">
                  <c:v>6.86</c:v>
                </c:pt>
                <c:pt idx="79" formatCode="#,##0.00">
                  <c:v>6.12</c:v>
                </c:pt>
                <c:pt idx="80" formatCode="#,##0.00">
                  <c:v>5.81</c:v>
                </c:pt>
                <c:pt idx="81" formatCode="#,##0.00">
                  <c:v>5.41</c:v>
                </c:pt>
                <c:pt idx="82" formatCode="#,##0.00">
                  <c:v>5.2</c:v>
                </c:pt>
                <c:pt idx="83" formatCode="#,##0.00">
                  <c:v>5.2</c:v>
                </c:pt>
                <c:pt idx="84" formatCode="#,##0.00">
                  <c:v>5.22</c:v>
                </c:pt>
                <c:pt idx="85" formatCode="#,##0.00">
                  <c:v>5.28</c:v>
                </c:pt>
                <c:pt idx="86" formatCode="#,##0.00">
                  <c:v>5.09</c:v>
                </c:pt>
                <c:pt idx="87" formatCode="#,##0.00">
                  <c:v>5.16</c:v>
                </c:pt>
                <c:pt idx="88" formatCode="#,##0.00">
                  <c:v>5.05</c:v>
                </c:pt>
                <c:pt idx="89" formatCode="#,##0.00">
                  <c:v>4.82</c:v>
                </c:pt>
                <c:pt idx="90" formatCode="#,##0.00">
                  <c:v>4.9000000000000004</c:v>
                </c:pt>
                <c:pt idx="91" formatCode="#,##0.00">
                  <c:v>5.0999999999999996</c:v>
                </c:pt>
                <c:pt idx="92" formatCode="#,##0.00">
                  <c:v>5.18</c:v>
                </c:pt>
                <c:pt idx="93" formatCode="#,##0.00">
                  <c:v>5.51</c:v>
                </c:pt>
                <c:pt idx="94" formatCode="#,##0.00">
                  <c:v>5.3</c:v>
                </c:pt>
                <c:pt idx="95" formatCode="#,##0.00">
                  <c:v>5.0999999999999996</c:v>
                </c:pt>
                <c:pt idx="96" formatCode="#,##0.00">
                  <c:v>5.35</c:v>
                </c:pt>
                <c:pt idx="97" formatCode="#,##0.00">
                  <c:v>5.29</c:v>
                </c:pt>
                <c:pt idx="98" formatCode="#,##0.00">
                  <c:v>5.56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91-456D-A017-EA5E907621BE}"/>
            </c:ext>
          </c:extLst>
        </c:ser>
        <c:ser>
          <c:idx val="1"/>
          <c:order val="1"/>
          <c:tx>
            <c:strRef>
              <c:f>Hoja1!$E$4</c:f>
              <c:strCache>
                <c:ptCount val="1"/>
                <c:pt idx="0">
                  <c:v>Tasa de interés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4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291-456D-A017-EA5E907621BE}"/>
                </c:ext>
              </c:extLst>
            </c:dLbl>
            <c:dLbl>
              <c:idx val="64"/>
              <c:layout>
                <c:manualLayout>
                  <c:x val="-1.6666666666666666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291-456D-A017-EA5E907621BE}"/>
                </c:ext>
              </c:extLst>
            </c:dLbl>
            <c:dLbl>
              <c:idx val="89"/>
              <c:layout>
                <c:manualLayout>
                  <c:x val="-5.5555555555555552E-2"/>
                  <c:y val="-8.12117446485035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291-456D-A017-EA5E907621BE}"/>
                </c:ext>
              </c:extLst>
            </c:dLbl>
            <c:dLbl>
              <c:idx val="98"/>
              <c:layout>
                <c:manualLayout>
                  <c:x val="-2.0370135052831988E-16"/>
                  <c:y val="-3.92798758164836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50-4C3E-B3C6-830832F59F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Hoja1!$B$5:$C$103</c:f>
              <c:multiLvlStrCache>
                <c:ptCount val="99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  <c:pt idx="87">
                    <c:v>Abril</c:v>
                  </c:pt>
                  <c:pt idx="88">
                    <c:v>Mayo</c:v>
                  </c:pt>
                  <c:pt idx="89">
                    <c:v>Junio</c:v>
                  </c:pt>
                  <c:pt idx="90">
                    <c:v>Julio</c:v>
                  </c:pt>
                  <c:pt idx="91">
                    <c:v>Agosto</c:v>
                  </c:pt>
                  <c:pt idx="92">
                    <c:v>Septiembre</c:v>
                  </c:pt>
                  <c:pt idx="93">
                    <c:v>Octubre</c:v>
                  </c:pt>
                  <c:pt idx="94">
                    <c:v>Noviembre</c:v>
                  </c:pt>
                  <c:pt idx="95">
                    <c:v>Diciembre</c:v>
                  </c:pt>
                  <c:pt idx="96">
                    <c:v>Enero</c:v>
                  </c:pt>
                  <c:pt idx="97">
                    <c:v>Febrero</c:v>
                  </c:pt>
                  <c:pt idx="98">
                    <c:v>Marzo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  <c:pt idx="60">
                    <c:v>2023</c:v>
                  </c:pt>
                  <c:pt idx="72">
                    <c:v>2024</c:v>
                  </c:pt>
                  <c:pt idx="84">
                    <c:v>2025</c:v>
                  </c:pt>
                  <c:pt idx="96">
                    <c:v>2026</c:v>
                  </c:pt>
                </c:lvl>
              </c:multiLvlStrCache>
            </c:multiLvlStrRef>
          </c:cat>
          <c:val>
            <c:numRef>
              <c:f>Hoja1!$E$5:$E$103</c:f>
              <c:numCache>
                <c:formatCode>0.00</c:formatCode>
                <c:ptCount val="99"/>
                <c:pt idx="0" formatCode="General">
                  <c:v>4.75</c:v>
                </c:pt>
                <c:pt idx="1">
                  <c:v>4.5</c:v>
                </c:pt>
                <c:pt idx="2">
                  <c:v>4.5</c:v>
                </c:pt>
                <c:pt idx="3">
                  <c:v>4.5</c:v>
                </c:pt>
                <c:pt idx="4">
                  <c:v>4.25</c:v>
                </c:pt>
                <c:pt idx="5">
                  <c:v>4.25</c:v>
                </c:pt>
                <c:pt idx="6">
                  <c:v>4.25</c:v>
                </c:pt>
                <c:pt idx="7">
                  <c:v>4.25</c:v>
                </c:pt>
                <c:pt idx="8">
                  <c:v>4.25</c:v>
                </c:pt>
                <c:pt idx="9">
                  <c:v>4.25</c:v>
                </c:pt>
                <c:pt idx="10">
                  <c:v>4.25</c:v>
                </c:pt>
                <c:pt idx="11">
                  <c:v>4.25</c:v>
                </c:pt>
                <c:pt idx="12">
                  <c:v>4.25</c:v>
                </c:pt>
                <c:pt idx="13">
                  <c:v>4.25</c:v>
                </c:pt>
                <c:pt idx="14">
                  <c:v>4.25</c:v>
                </c:pt>
                <c:pt idx="15">
                  <c:v>4.25</c:v>
                </c:pt>
                <c:pt idx="16">
                  <c:v>4.25</c:v>
                </c:pt>
                <c:pt idx="17">
                  <c:v>4.25</c:v>
                </c:pt>
                <c:pt idx="18">
                  <c:v>4.25</c:v>
                </c:pt>
                <c:pt idx="19">
                  <c:v>4.25</c:v>
                </c:pt>
                <c:pt idx="20">
                  <c:v>4.25</c:v>
                </c:pt>
                <c:pt idx="21">
                  <c:v>4.25</c:v>
                </c:pt>
                <c:pt idx="22">
                  <c:v>4.25</c:v>
                </c:pt>
                <c:pt idx="23">
                  <c:v>4.25</c:v>
                </c:pt>
                <c:pt idx="24">
                  <c:v>4.25</c:v>
                </c:pt>
                <c:pt idx="25">
                  <c:v>4.25</c:v>
                </c:pt>
                <c:pt idx="26">
                  <c:v>3.75</c:v>
                </c:pt>
                <c:pt idx="27">
                  <c:v>3.75</c:v>
                </c:pt>
                <c:pt idx="28">
                  <c:v>3.25</c:v>
                </c:pt>
                <c:pt idx="29">
                  <c:v>2.75</c:v>
                </c:pt>
                <c:pt idx="30">
                  <c:v>2.5</c:v>
                </c:pt>
                <c:pt idx="31">
                  <c:v>2.25</c:v>
                </c:pt>
                <c:pt idx="32">
                  <c:v>2</c:v>
                </c:pt>
                <c:pt idx="33">
                  <c:v>1.75</c:v>
                </c:pt>
                <c:pt idx="34">
                  <c:v>1.75</c:v>
                </c:pt>
                <c:pt idx="35">
                  <c:v>1.75</c:v>
                </c:pt>
                <c:pt idx="36">
                  <c:v>1.75</c:v>
                </c:pt>
                <c:pt idx="37">
                  <c:v>1.75</c:v>
                </c:pt>
                <c:pt idx="38">
                  <c:v>1.75</c:v>
                </c:pt>
                <c:pt idx="39">
                  <c:v>1.75</c:v>
                </c:pt>
                <c:pt idx="40">
                  <c:v>1.75</c:v>
                </c:pt>
                <c:pt idx="41">
                  <c:v>1.75</c:v>
                </c:pt>
                <c:pt idx="42">
                  <c:v>1.75</c:v>
                </c:pt>
                <c:pt idx="43">
                  <c:v>1.75</c:v>
                </c:pt>
                <c:pt idx="44">
                  <c:v>1.75</c:v>
                </c:pt>
                <c:pt idx="45">
                  <c:v>2</c:v>
                </c:pt>
                <c:pt idx="46">
                  <c:v>2.5</c:v>
                </c:pt>
                <c:pt idx="47">
                  <c:v>3</c:v>
                </c:pt>
                <c:pt idx="48">
                  <c:v>3</c:v>
                </c:pt>
                <c:pt idx="49">
                  <c:v>4</c:v>
                </c:pt>
                <c:pt idx="50">
                  <c:v>4</c:v>
                </c:pt>
                <c:pt idx="51">
                  <c:v>5</c:v>
                </c:pt>
                <c:pt idx="52">
                  <c:v>6</c:v>
                </c:pt>
                <c:pt idx="53">
                  <c:v>6</c:v>
                </c:pt>
                <c:pt idx="54">
                  <c:v>7.5</c:v>
                </c:pt>
                <c:pt idx="55">
                  <c:v>9</c:v>
                </c:pt>
                <c:pt idx="56">
                  <c:v>9</c:v>
                </c:pt>
                <c:pt idx="57">
                  <c:v>10</c:v>
                </c:pt>
                <c:pt idx="58">
                  <c:v>11</c:v>
                </c:pt>
                <c:pt idx="59">
                  <c:v>12</c:v>
                </c:pt>
                <c:pt idx="60">
                  <c:v>12</c:v>
                </c:pt>
                <c:pt idx="61">
                  <c:v>12.75</c:v>
                </c:pt>
                <c:pt idx="62">
                  <c:v>12.75</c:v>
                </c:pt>
                <c:pt idx="63">
                  <c:v>13</c:v>
                </c:pt>
                <c:pt idx="64">
                  <c:v>13.25</c:v>
                </c:pt>
                <c:pt idx="65">
                  <c:v>13.25</c:v>
                </c:pt>
                <c:pt idx="66">
                  <c:v>13.25</c:v>
                </c:pt>
                <c:pt idx="67">
                  <c:v>13.25</c:v>
                </c:pt>
                <c:pt idx="68">
                  <c:v>13.25</c:v>
                </c:pt>
                <c:pt idx="69">
                  <c:v>13.25</c:v>
                </c:pt>
                <c:pt idx="70">
                  <c:v>13.25</c:v>
                </c:pt>
                <c:pt idx="71">
                  <c:v>13</c:v>
                </c:pt>
                <c:pt idx="72">
                  <c:v>13</c:v>
                </c:pt>
                <c:pt idx="73">
                  <c:v>12.75</c:v>
                </c:pt>
                <c:pt idx="74">
                  <c:v>12.25</c:v>
                </c:pt>
                <c:pt idx="75">
                  <c:v>11.75</c:v>
                </c:pt>
                <c:pt idx="76">
                  <c:v>11.75</c:v>
                </c:pt>
                <c:pt idx="77">
                  <c:v>11.25</c:v>
                </c:pt>
                <c:pt idx="78">
                  <c:v>10.75</c:v>
                </c:pt>
                <c:pt idx="79">
                  <c:v>10.75</c:v>
                </c:pt>
                <c:pt idx="80">
                  <c:v>10.25</c:v>
                </c:pt>
                <c:pt idx="81">
                  <c:v>9.75</c:v>
                </c:pt>
                <c:pt idx="82">
                  <c:v>9.75</c:v>
                </c:pt>
                <c:pt idx="83">
                  <c:v>9.5</c:v>
                </c:pt>
                <c:pt idx="84">
                  <c:v>9.5</c:v>
                </c:pt>
                <c:pt idx="85">
                  <c:v>9.5</c:v>
                </c:pt>
                <c:pt idx="86">
                  <c:v>9.5</c:v>
                </c:pt>
                <c:pt idx="87">
                  <c:v>9.5</c:v>
                </c:pt>
                <c:pt idx="88">
                  <c:v>9.25</c:v>
                </c:pt>
                <c:pt idx="89">
                  <c:v>9.25</c:v>
                </c:pt>
                <c:pt idx="90">
                  <c:v>9.25</c:v>
                </c:pt>
                <c:pt idx="91">
                  <c:v>9.25</c:v>
                </c:pt>
                <c:pt idx="92">
                  <c:v>9.25</c:v>
                </c:pt>
                <c:pt idx="93">
                  <c:v>9.25</c:v>
                </c:pt>
                <c:pt idx="94">
                  <c:v>9.25</c:v>
                </c:pt>
                <c:pt idx="95">
                  <c:v>9.25</c:v>
                </c:pt>
                <c:pt idx="96">
                  <c:v>10.25</c:v>
                </c:pt>
                <c:pt idx="97">
                  <c:v>10.25</c:v>
                </c:pt>
                <c:pt idx="98">
                  <c:v>11.25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91-456D-A017-EA5E90762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1751968"/>
        <c:axId val="491756288"/>
      </c:lineChart>
      <c:catAx>
        <c:axId val="491751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91756288"/>
        <c:crosses val="autoZero"/>
        <c:auto val="1"/>
        <c:lblAlgn val="ctr"/>
        <c:lblOffset val="100"/>
        <c:noMultiLvlLbl val="0"/>
      </c:catAx>
      <c:valAx>
        <c:axId val="49175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9175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Hoja1!$D$110</c:f>
              <c:strCache>
                <c:ptCount val="1"/>
                <c:pt idx="0">
                  <c:v>Inflación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4.1666666666666678E-2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BD-4170-9DC5-8D8033A05B30}"/>
                </c:ext>
              </c:extLst>
            </c:dLbl>
            <c:dLbl>
              <c:idx val="40"/>
              <c:layout>
                <c:manualLayout>
                  <c:x val="-5.7971014492753575E-2"/>
                  <c:y val="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E4-4A6B-B4AA-C06E26C0DFAB}"/>
                </c:ext>
              </c:extLst>
            </c:dLbl>
            <c:dLbl>
              <c:idx val="53"/>
              <c:layout>
                <c:manualLayout>
                  <c:x val="-5.2830178214197353E-2"/>
                  <c:y val="5.55555555555555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EE4-4A6B-B4AA-C06E26C0DFAB}"/>
                </c:ext>
              </c:extLst>
            </c:dLbl>
            <c:dLbl>
              <c:idx val="60"/>
              <c:layout>
                <c:manualLayout>
                  <c:x val="-3.768334815364776E-2"/>
                  <c:y val="4.16666666666665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BD-4170-9DC5-8D8033A05B30}"/>
                </c:ext>
              </c:extLst>
            </c:dLbl>
            <c:dLbl>
              <c:idx val="95"/>
              <c:layout>
                <c:manualLayout>
                  <c:x val="-3.8647342995169282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2BD-4170-9DC5-8D8033A05B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Hoja1!$B$111:$C$206</c:f>
              <c:multiLvlStrCache>
                <c:ptCount val="96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  <c:pt idx="87">
                    <c:v>Abril</c:v>
                  </c:pt>
                  <c:pt idx="88">
                    <c:v>Mayo</c:v>
                  </c:pt>
                  <c:pt idx="89">
                    <c:v>Junio</c:v>
                  </c:pt>
                  <c:pt idx="90">
                    <c:v>Julio</c:v>
                  </c:pt>
                  <c:pt idx="91">
                    <c:v>Agosto</c:v>
                  </c:pt>
                  <c:pt idx="92">
                    <c:v>Septiembre</c:v>
                  </c:pt>
                  <c:pt idx="93">
                    <c:v>Octubre</c:v>
                  </c:pt>
                  <c:pt idx="94">
                    <c:v>Noviembre</c:v>
                  </c:pt>
                  <c:pt idx="95">
                    <c:v>Diciembre</c:v>
                  </c:pt>
                </c:lvl>
                <c:lvl>
                  <c:pt idx="0">
                    <c:v>1995</c:v>
                  </c:pt>
                  <c:pt idx="12">
                    <c:v>1996</c:v>
                  </c:pt>
                  <c:pt idx="24">
                    <c:v>1997</c:v>
                  </c:pt>
                  <c:pt idx="36">
                    <c:v>1998</c:v>
                  </c:pt>
                  <c:pt idx="48">
                    <c:v>1999</c:v>
                  </c:pt>
                  <c:pt idx="60">
                    <c:v>2000</c:v>
                  </c:pt>
                  <c:pt idx="72">
                    <c:v>2001</c:v>
                  </c:pt>
                  <c:pt idx="84">
                    <c:v>2002</c:v>
                  </c:pt>
                </c:lvl>
              </c:multiLvlStrCache>
            </c:multiLvlStrRef>
          </c:cat>
          <c:val>
            <c:numRef>
              <c:f>Hoja1!$D$111:$D$206</c:f>
              <c:numCache>
                <c:formatCode>0.00</c:formatCode>
                <c:ptCount val="96"/>
                <c:pt idx="0">
                  <c:v>21.04</c:v>
                </c:pt>
                <c:pt idx="1">
                  <c:v>20.86</c:v>
                </c:pt>
                <c:pt idx="2">
                  <c:v>21.33</c:v>
                </c:pt>
                <c:pt idx="3">
                  <c:v>21.17</c:v>
                </c:pt>
                <c:pt idx="4">
                  <c:v>21.3</c:v>
                </c:pt>
                <c:pt idx="5">
                  <c:v>21.66</c:v>
                </c:pt>
                <c:pt idx="6">
                  <c:v>21.5</c:v>
                </c:pt>
                <c:pt idx="7">
                  <c:v>21.09</c:v>
                </c:pt>
                <c:pt idx="8">
                  <c:v>20.79</c:v>
                </c:pt>
                <c:pt idx="9">
                  <c:v>20.52</c:v>
                </c:pt>
                <c:pt idx="10">
                  <c:v>20.13</c:v>
                </c:pt>
                <c:pt idx="11">
                  <c:v>19.46</c:v>
                </c:pt>
                <c:pt idx="12">
                  <c:v>20.239999999999998</c:v>
                </c:pt>
                <c:pt idx="13">
                  <c:v>20.81</c:v>
                </c:pt>
                <c:pt idx="14">
                  <c:v>20.2</c:v>
                </c:pt>
                <c:pt idx="15">
                  <c:v>19.899999999999999</c:v>
                </c:pt>
                <c:pt idx="16">
                  <c:v>19.78</c:v>
                </c:pt>
                <c:pt idx="17">
                  <c:v>19.7</c:v>
                </c:pt>
                <c:pt idx="18">
                  <c:v>20.57</c:v>
                </c:pt>
                <c:pt idx="19">
                  <c:v>21.13</c:v>
                </c:pt>
                <c:pt idx="20">
                  <c:v>21.55</c:v>
                </c:pt>
                <c:pt idx="21">
                  <c:v>21.87</c:v>
                </c:pt>
                <c:pt idx="22">
                  <c:v>21.88</c:v>
                </c:pt>
                <c:pt idx="23">
                  <c:v>21.63</c:v>
                </c:pt>
                <c:pt idx="24">
                  <c:v>20.62</c:v>
                </c:pt>
                <c:pt idx="25">
                  <c:v>19.579999999999998</c:v>
                </c:pt>
                <c:pt idx="26">
                  <c:v>18.93</c:v>
                </c:pt>
                <c:pt idx="27">
                  <c:v>18.52</c:v>
                </c:pt>
                <c:pt idx="28">
                  <c:v>18.600000000000001</c:v>
                </c:pt>
                <c:pt idx="29">
                  <c:v>18.670000000000002</c:v>
                </c:pt>
                <c:pt idx="30">
                  <c:v>17.88</c:v>
                </c:pt>
                <c:pt idx="31">
                  <c:v>17.93</c:v>
                </c:pt>
                <c:pt idx="32">
                  <c:v>18.010000000000002</c:v>
                </c:pt>
                <c:pt idx="33">
                  <c:v>17.8</c:v>
                </c:pt>
                <c:pt idx="34">
                  <c:v>17.809999999999999</c:v>
                </c:pt>
                <c:pt idx="35">
                  <c:v>17.68</c:v>
                </c:pt>
                <c:pt idx="36">
                  <c:v>17.84</c:v>
                </c:pt>
                <c:pt idx="37">
                  <c:v>18.03</c:v>
                </c:pt>
                <c:pt idx="38">
                  <c:v>19.239999999999998</c:v>
                </c:pt>
                <c:pt idx="39">
                  <c:v>20.74</c:v>
                </c:pt>
                <c:pt idx="40">
                  <c:v>20.67</c:v>
                </c:pt>
                <c:pt idx="41">
                  <c:v>20.69</c:v>
                </c:pt>
                <c:pt idx="42">
                  <c:v>20.27</c:v>
                </c:pt>
                <c:pt idx="43">
                  <c:v>18.940000000000001</c:v>
                </c:pt>
                <c:pt idx="44">
                  <c:v>17.8</c:v>
                </c:pt>
                <c:pt idx="45">
                  <c:v>17.09</c:v>
                </c:pt>
                <c:pt idx="46">
                  <c:v>16.350000000000001</c:v>
                </c:pt>
                <c:pt idx="47">
                  <c:v>16.7</c:v>
                </c:pt>
                <c:pt idx="48">
                  <c:v>17.18</c:v>
                </c:pt>
                <c:pt idx="49">
                  <c:v>15.38</c:v>
                </c:pt>
                <c:pt idx="50">
                  <c:v>13.51</c:v>
                </c:pt>
                <c:pt idx="51">
                  <c:v>11.17</c:v>
                </c:pt>
                <c:pt idx="52">
                  <c:v>9.98</c:v>
                </c:pt>
                <c:pt idx="53">
                  <c:v>8.9600000000000009</c:v>
                </c:pt>
                <c:pt idx="54">
                  <c:v>8.7799999999999994</c:v>
                </c:pt>
                <c:pt idx="55">
                  <c:v>9.2799999999999994</c:v>
                </c:pt>
                <c:pt idx="56">
                  <c:v>9.33</c:v>
                </c:pt>
                <c:pt idx="57">
                  <c:v>9.32</c:v>
                </c:pt>
                <c:pt idx="58">
                  <c:v>9.65</c:v>
                </c:pt>
                <c:pt idx="59">
                  <c:v>9.23</c:v>
                </c:pt>
                <c:pt idx="60">
                  <c:v>8.25</c:v>
                </c:pt>
                <c:pt idx="61">
                  <c:v>8.89</c:v>
                </c:pt>
                <c:pt idx="62">
                  <c:v>9.73</c:v>
                </c:pt>
                <c:pt idx="63">
                  <c:v>9.9600000000000009</c:v>
                </c:pt>
                <c:pt idx="64">
                  <c:v>10</c:v>
                </c:pt>
                <c:pt idx="65">
                  <c:v>9.68</c:v>
                </c:pt>
                <c:pt idx="66">
                  <c:v>9.2899999999999991</c:v>
                </c:pt>
                <c:pt idx="67">
                  <c:v>9.1</c:v>
                </c:pt>
                <c:pt idx="68">
                  <c:v>9.1999999999999993</c:v>
                </c:pt>
                <c:pt idx="69">
                  <c:v>8.99</c:v>
                </c:pt>
                <c:pt idx="70">
                  <c:v>8.82</c:v>
                </c:pt>
                <c:pt idx="71">
                  <c:v>8.75</c:v>
                </c:pt>
                <c:pt idx="72">
                  <c:v>8.49</c:v>
                </c:pt>
                <c:pt idx="73">
                  <c:v>8.06</c:v>
                </c:pt>
                <c:pt idx="74">
                  <c:v>7.81</c:v>
                </c:pt>
                <c:pt idx="75">
                  <c:v>7.98</c:v>
                </c:pt>
                <c:pt idx="76">
                  <c:v>7.87</c:v>
                </c:pt>
                <c:pt idx="77">
                  <c:v>7.93</c:v>
                </c:pt>
                <c:pt idx="78">
                  <c:v>8.09</c:v>
                </c:pt>
                <c:pt idx="79">
                  <c:v>8.0299999999999994</c:v>
                </c:pt>
                <c:pt idx="80">
                  <c:v>7.97</c:v>
                </c:pt>
                <c:pt idx="81">
                  <c:v>8.01</c:v>
                </c:pt>
                <c:pt idx="82">
                  <c:v>7.78</c:v>
                </c:pt>
                <c:pt idx="83">
                  <c:v>7.65</c:v>
                </c:pt>
                <c:pt idx="84">
                  <c:v>7.37</c:v>
                </c:pt>
                <c:pt idx="85">
                  <c:v>6.7</c:v>
                </c:pt>
                <c:pt idx="86">
                  <c:v>5.89</c:v>
                </c:pt>
                <c:pt idx="87">
                  <c:v>5.65</c:v>
                </c:pt>
                <c:pt idx="88">
                  <c:v>5.84</c:v>
                </c:pt>
                <c:pt idx="89">
                  <c:v>6.25</c:v>
                </c:pt>
                <c:pt idx="90">
                  <c:v>6.16</c:v>
                </c:pt>
                <c:pt idx="91">
                  <c:v>5.98</c:v>
                </c:pt>
                <c:pt idx="92">
                  <c:v>5.97</c:v>
                </c:pt>
                <c:pt idx="93">
                  <c:v>6.37</c:v>
                </c:pt>
                <c:pt idx="94">
                  <c:v>7.07</c:v>
                </c:pt>
                <c:pt idx="95">
                  <c:v>6.99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BD-4170-9DC5-8D8033A05B30}"/>
            </c:ext>
          </c:extLst>
        </c:ser>
        <c:ser>
          <c:idx val="1"/>
          <c:order val="1"/>
          <c:tx>
            <c:strRef>
              <c:f>Hoja1!$E$110</c:f>
              <c:strCache>
                <c:ptCount val="1"/>
                <c:pt idx="0">
                  <c:v>Tasa de interés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3"/>
              <c:layout>
                <c:manualLayout>
                  <c:x val="-5.2777777777777792E-2"/>
                  <c:y val="-3.24074074074074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2BD-4170-9DC5-8D8033A05B30}"/>
                </c:ext>
              </c:extLst>
            </c:dLbl>
            <c:dLbl>
              <c:idx val="40"/>
              <c:layout>
                <c:manualLayout>
                  <c:x val="-5.7971014492753575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E4-4A6B-B4AA-C06E26C0DFAB}"/>
                </c:ext>
              </c:extLst>
            </c:dLbl>
            <c:dLbl>
              <c:idx val="52"/>
              <c:layout>
                <c:manualLayout>
                  <c:x val="-3.3126293995859216E-2"/>
                  <c:y val="-3.24074074074074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EE4-4A6B-B4AA-C06E26C0DFAB}"/>
                </c:ext>
              </c:extLst>
            </c:dLbl>
            <c:dLbl>
              <c:idx val="60"/>
              <c:layout>
                <c:manualLayout>
                  <c:x val="-3.0188673265255629E-2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EE4-4A6B-B4AA-C06E26C0DFAB}"/>
                </c:ext>
              </c:extLst>
            </c:dLbl>
            <c:dLbl>
              <c:idx val="95"/>
              <c:layout>
                <c:manualLayout>
                  <c:x val="-2.2084195997239476E-2"/>
                  <c:y val="2.77777777777776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2BD-4170-9DC5-8D8033A05B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Hoja1!$B$111:$C$206</c:f>
              <c:multiLvlStrCache>
                <c:ptCount val="96"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Enero</c:v>
                  </c:pt>
                  <c:pt idx="13">
                    <c:v>Febrero</c:v>
                  </c:pt>
                  <c:pt idx="14">
                    <c:v>Marzo</c:v>
                  </c:pt>
                  <c:pt idx="15">
                    <c:v>Abril</c:v>
                  </c:pt>
                  <c:pt idx="16">
                    <c:v>Mayo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Enero </c:v>
                  </c:pt>
                  <c:pt idx="25">
                    <c:v>Febrero</c:v>
                  </c:pt>
                  <c:pt idx="26">
                    <c:v>Marzo</c:v>
                  </c:pt>
                  <c:pt idx="27">
                    <c:v>Abril</c:v>
                  </c:pt>
                  <c:pt idx="28">
                    <c:v>Mayo</c:v>
                  </c:pt>
                  <c:pt idx="29">
                    <c:v>Junio</c:v>
                  </c:pt>
                  <c:pt idx="30">
                    <c:v>Julio</c:v>
                  </c:pt>
                  <c:pt idx="31">
                    <c:v>Agosto</c:v>
                  </c:pt>
                  <c:pt idx="32">
                    <c:v>Septiembre</c:v>
                  </c:pt>
                  <c:pt idx="33">
                    <c:v>Octubre</c:v>
                  </c:pt>
                  <c:pt idx="34">
                    <c:v>Noviembre</c:v>
                  </c:pt>
                  <c:pt idx="35">
                    <c:v>Diciembre</c:v>
                  </c:pt>
                  <c:pt idx="36">
                    <c:v>Enero</c:v>
                  </c:pt>
                  <c:pt idx="37">
                    <c:v>Febrero</c:v>
                  </c:pt>
                  <c:pt idx="38">
                    <c:v>Marzo</c:v>
                  </c:pt>
                  <c:pt idx="39">
                    <c:v>Abril</c:v>
                  </c:pt>
                  <c:pt idx="40">
                    <c:v>Mayo</c:v>
                  </c:pt>
                  <c:pt idx="41">
                    <c:v>Junio</c:v>
                  </c:pt>
                  <c:pt idx="42">
                    <c:v>Julio</c:v>
                  </c:pt>
                  <c:pt idx="43">
                    <c:v>Agosto</c:v>
                  </c:pt>
                  <c:pt idx="44">
                    <c:v>Septiembre</c:v>
                  </c:pt>
                  <c:pt idx="45">
                    <c:v>Octubre</c:v>
                  </c:pt>
                  <c:pt idx="46">
                    <c:v>Noviembre</c:v>
                  </c:pt>
                  <c:pt idx="47">
                    <c:v>Diciembre</c:v>
                  </c:pt>
                  <c:pt idx="48">
                    <c:v>Enero</c:v>
                  </c:pt>
                  <c:pt idx="49">
                    <c:v>Febrero</c:v>
                  </c:pt>
                  <c:pt idx="50">
                    <c:v>Marzo</c:v>
                  </c:pt>
                  <c:pt idx="51">
                    <c:v>Abril</c:v>
                  </c:pt>
                  <c:pt idx="52">
                    <c:v>Mayo</c:v>
                  </c:pt>
                  <c:pt idx="53">
                    <c:v>Junio</c:v>
                  </c:pt>
                  <c:pt idx="54">
                    <c:v>Julio</c:v>
                  </c:pt>
                  <c:pt idx="55">
                    <c:v>Agosto</c:v>
                  </c:pt>
                  <c:pt idx="56">
                    <c:v>Septiembre</c:v>
                  </c:pt>
                  <c:pt idx="57">
                    <c:v>Octubre</c:v>
                  </c:pt>
                  <c:pt idx="58">
                    <c:v>Noviembre</c:v>
                  </c:pt>
                  <c:pt idx="59">
                    <c:v>Diciembre</c:v>
                  </c:pt>
                  <c:pt idx="60">
                    <c:v>Enero</c:v>
                  </c:pt>
                  <c:pt idx="61">
                    <c:v>Febrero</c:v>
                  </c:pt>
                  <c:pt idx="62">
                    <c:v>Marzo</c:v>
                  </c:pt>
                  <c:pt idx="63">
                    <c:v>Abril</c:v>
                  </c:pt>
                  <c:pt idx="64">
                    <c:v>Mayo</c:v>
                  </c:pt>
                  <c:pt idx="65">
                    <c:v>Junio</c:v>
                  </c:pt>
                  <c:pt idx="66">
                    <c:v>Julio</c:v>
                  </c:pt>
                  <c:pt idx="67">
                    <c:v>Agosto</c:v>
                  </c:pt>
                  <c:pt idx="68">
                    <c:v>Septiembre</c:v>
                  </c:pt>
                  <c:pt idx="69">
                    <c:v>Octubre</c:v>
                  </c:pt>
                  <c:pt idx="70">
                    <c:v>Noviembre</c:v>
                  </c:pt>
                  <c:pt idx="71">
                    <c:v>Diciembre</c:v>
                  </c:pt>
                  <c:pt idx="72">
                    <c:v>Enero</c:v>
                  </c:pt>
                  <c:pt idx="73">
                    <c:v>Febrero</c:v>
                  </c:pt>
                  <c:pt idx="74">
                    <c:v>Marzo</c:v>
                  </c:pt>
                  <c:pt idx="75">
                    <c:v>Abril</c:v>
                  </c:pt>
                  <c:pt idx="76">
                    <c:v>Mayo</c:v>
                  </c:pt>
                  <c:pt idx="77">
                    <c:v>Junio</c:v>
                  </c:pt>
                  <c:pt idx="78">
                    <c:v>Julio</c:v>
                  </c:pt>
                  <c:pt idx="79">
                    <c:v>Agosto</c:v>
                  </c:pt>
                  <c:pt idx="80">
                    <c:v>Septiembre</c:v>
                  </c:pt>
                  <c:pt idx="81">
                    <c:v>Octubre</c:v>
                  </c:pt>
                  <c:pt idx="82">
                    <c:v>Noviembre</c:v>
                  </c:pt>
                  <c:pt idx="83">
                    <c:v>Diciembre</c:v>
                  </c:pt>
                  <c:pt idx="84">
                    <c:v>Enero</c:v>
                  </c:pt>
                  <c:pt idx="85">
                    <c:v>Febrero</c:v>
                  </c:pt>
                  <c:pt idx="86">
                    <c:v>Marzo</c:v>
                  </c:pt>
                  <c:pt idx="87">
                    <c:v>Abril</c:v>
                  </c:pt>
                  <c:pt idx="88">
                    <c:v>Mayo</c:v>
                  </c:pt>
                  <c:pt idx="89">
                    <c:v>Junio</c:v>
                  </c:pt>
                  <c:pt idx="90">
                    <c:v>Julio</c:v>
                  </c:pt>
                  <c:pt idx="91">
                    <c:v>Agosto</c:v>
                  </c:pt>
                  <c:pt idx="92">
                    <c:v>Septiembre</c:v>
                  </c:pt>
                  <c:pt idx="93">
                    <c:v>Octubre</c:v>
                  </c:pt>
                  <c:pt idx="94">
                    <c:v>Noviembre</c:v>
                  </c:pt>
                  <c:pt idx="95">
                    <c:v>Diciembre</c:v>
                  </c:pt>
                </c:lvl>
                <c:lvl>
                  <c:pt idx="0">
                    <c:v>1995</c:v>
                  </c:pt>
                  <c:pt idx="12">
                    <c:v>1996</c:v>
                  </c:pt>
                  <c:pt idx="24">
                    <c:v>1997</c:v>
                  </c:pt>
                  <c:pt idx="36">
                    <c:v>1998</c:v>
                  </c:pt>
                  <c:pt idx="48">
                    <c:v>1999</c:v>
                  </c:pt>
                  <c:pt idx="60">
                    <c:v>2000</c:v>
                  </c:pt>
                  <c:pt idx="72">
                    <c:v>2001</c:v>
                  </c:pt>
                  <c:pt idx="84">
                    <c:v>2002</c:v>
                  </c:pt>
                </c:lvl>
              </c:multiLvlStrCache>
            </c:multiLvlStrRef>
          </c:cat>
          <c:val>
            <c:numRef>
              <c:f>Hoja1!$E$111:$E$206</c:f>
              <c:numCache>
                <c:formatCode>0.00</c:formatCode>
                <c:ptCount val="96"/>
                <c:pt idx="3">
                  <c:v>45</c:v>
                </c:pt>
                <c:pt idx="4">
                  <c:v>45</c:v>
                </c:pt>
                <c:pt idx="5">
                  <c:v>45</c:v>
                </c:pt>
                <c:pt idx="6">
                  <c:v>45</c:v>
                </c:pt>
                <c:pt idx="7">
                  <c:v>45</c:v>
                </c:pt>
                <c:pt idx="8">
                  <c:v>45</c:v>
                </c:pt>
                <c:pt idx="9">
                  <c:v>45</c:v>
                </c:pt>
                <c:pt idx="10">
                  <c:v>45</c:v>
                </c:pt>
                <c:pt idx="11">
                  <c:v>41</c:v>
                </c:pt>
                <c:pt idx="12">
                  <c:v>41</c:v>
                </c:pt>
                <c:pt idx="13">
                  <c:v>38</c:v>
                </c:pt>
                <c:pt idx="14">
                  <c:v>35</c:v>
                </c:pt>
                <c:pt idx="15">
                  <c:v>35</c:v>
                </c:pt>
                <c:pt idx="16">
                  <c:v>35</c:v>
                </c:pt>
                <c:pt idx="17">
                  <c:v>35</c:v>
                </c:pt>
                <c:pt idx="18">
                  <c:v>35</c:v>
                </c:pt>
                <c:pt idx="19">
                  <c:v>35</c:v>
                </c:pt>
                <c:pt idx="20">
                  <c:v>35</c:v>
                </c:pt>
                <c:pt idx="21">
                  <c:v>35</c:v>
                </c:pt>
                <c:pt idx="22">
                  <c:v>33</c:v>
                </c:pt>
                <c:pt idx="23">
                  <c:v>33</c:v>
                </c:pt>
                <c:pt idx="24">
                  <c:v>33</c:v>
                </c:pt>
                <c:pt idx="25">
                  <c:v>33</c:v>
                </c:pt>
                <c:pt idx="26">
                  <c:v>28.5</c:v>
                </c:pt>
                <c:pt idx="27">
                  <c:v>28.5</c:v>
                </c:pt>
                <c:pt idx="28">
                  <c:v>27.5</c:v>
                </c:pt>
                <c:pt idx="29">
                  <c:v>27.5</c:v>
                </c:pt>
                <c:pt idx="30">
                  <c:v>27.5</c:v>
                </c:pt>
                <c:pt idx="31">
                  <c:v>27</c:v>
                </c:pt>
                <c:pt idx="32">
                  <c:v>27</c:v>
                </c:pt>
                <c:pt idx="33">
                  <c:v>27</c:v>
                </c:pt>
                <c:pt idx="34">
                  <c:v>27</c:v>
                </c:pt>
                <c:pt idx="35">
                  <c:v>27</c:v>
                </c:pt>
                <c:pt idx="36">
                  <c:v>27</c:v>
                </c:pt>
                <c:pt idx="37">
                  <c:v>30</c:v>
                </c:pt>
                <c:pt idx="38">
                  <c:v>30</c:v>
                </c:pt>
                <c:pt idx="39">
                  <c:v>30</c:v>
                </c:pt>
                <c:pt idx="40">
                  <c:v>32</c:v>
                </c:pt>
                <c:pt idx="41">
                  <c:v>32</c:v>
                </c:pt>
                <c:pt idx="42">
                  <c:v>32</c:v>
                </c:pt>
                <c:pt idx="43">
                  <c:v>32</c:v>
                </c:pt>
                <c:pt idx="44">
                  <c:v>32</c:v>
                </c:pt>
                <c:pt idx="45">
                  <c:v>32</c:v>
                </c:pt>
                <c:pt idx="46">
                  <c:v>28</c:v>
                </c:pt>
                <c:pt idx="47">
                  <c:v>26</c:v>
                </c:pt>
                <c:pt idx="48">
                  <c:v>26</c:v>
                </c:pt>
                <c:pt idx="49">
                  <c:v>24</c:v>
                </c:pt>
                <c:pt idx="50">
                  <c:v>20</c:v>
                </c:pt>
                <c:pt idx="51">
                  <c:v>19</c:v>
                </c:pt>
                <c:pt idx="52">
                  <c:v>18</c:v>
                </c:pt>
                <c:pt idx="53">
                  <c:v>18</c:v>
                </c:pt>
                <c:pt idx="54">
                  <c:v>17</c:v>
                </c:pt>
                <c:pt idx="55">
                  <c:v>16</c:v>
                </c:pt>
                <c:pt idx="56">
                  <c:v>16</c:v>
                </c:pt>
                <c:pt idx="57">
                  <c:v>15</c:v>
                </c:pt>
                <c:pt idx="58">
                  <c:v>13</c:v>
                </c:pt>
                <c:pt idx="59">
                  <c:v>12</c:v>
                </c:pt>
                <c:pt idx="60">
                  <c:v>12</c:v>
                </c:pt>
                <c:pt idx="61">
                  <c:v>12</c:v>
                </c:pt>
                <c:pt idx="62">
                  <c:v>12</c:v>
                </c:pt>
                <c:pt idx="63">
                  <c:v>12</c:v>
                </c:pt>
                <c:pt idx="64">
                  <c:v>12</c:v>
                </c:pt>
                <c:pt idx="65">
                  <c:v>12</c:v>
                </c:pt>
                <c:pt idx="66">
                  <c:v>12</c:v>
                </c:pt>
                <c:pt idx="67">
                  <c:v>12</c:v>
                </c:pt>
                <c:pt idx="68">
                  <c:v>12</c:v>
                </c:pt>
                <c:pt idx="69">
                  <c:v>12</c:v>
                </c:pt>
                <c:pt idx="70">
                  <c:v>12</c:v>
                </c:pt>
                <c:pt idx="71">
                  <c:v>12</c:v>
                </c:pt>
                <c:pt idx="72">
                  <c:v>12</c:v>
                </c:pt>
                <c:pt idx="73">
                  <c:v>12</c:v>
                </c:pt>
                <c:pt idx="74">
                  <c:v>11.5</c:v>
                </c:pt>
                <c:pt idx="75">
                  <c:v>11.5</c:v>
                </c:pt>
                <c:pt idx="76">
                  <c:v>11.5</c:v>
                </c:pt>
                <c:pt idx="77">
                  <c:v>11.5</c:v>
                </c:pt>
                <c:pt idx="78">
                  <c:v>11</c:v>
                </c:pt>
                <c:pt idx="79">
                  <c:v>10</c:v>
                </c:pt>
                <c:pt idx="80">
                  <c:v>9.5</c:v>
                </c:pt>
                <c:pt idx="81">
                  <c:v>9.25</c:v>
                </c:pt>
                <c:pt idx="82">
                  <c:v>8.75</c:v>
                </c:pt>
                <c:pt idx="83">
                  <c:v>8.5</c:v>
                </c:pt>
                <c:pt idx="84">
                  <c:v>8</c:v>
                </c:pt>
                <c:pt idx="85">
                  <c:v>8</c:v>
                </c:pt>
                <c:pt idx="86">
                  <c:v>7.25</c:v>
                </c:pt>
                <c:pt idx="87">
                  <c:v>6.25</c:v>
                </c:pt>
                <c:pt idx="88">
                  <c:v>5.75</c:v>
                </c:pt>
                <c:pt idx="89">
                  <c:v>5.25</c:v>
                </c:pt>
                <c:pt idx="90">
                  <c:v>5.25</c:v>
                </c:pt>
                <c:pt idx="91">
                  <c:v>5.25</c:v>
                </c:pt>
                <c:pt idx="92">
                  <c:v>5.25</c:v>
                </c:pt>
                <c:pt idx="93">
                  <c:v>5.25</c:v>
                </c:pt>
                <c:pt idx="94">
                  <c:v>5.25</c:v>
                </c:pt>
                <c:pt idx="95">
                  <c:v>5.25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BD-4170-9DC5-8D8033A05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4354848"/>
        <c:axId val="674371168"/>
      </c:lineChart>
      <c:catAx>
        <c:axId val="67435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74371168"/>
        <c:crosses val="autoZero"/>
        <c:auto val="1"/>
        <c:lblAlgn val="ctr"/>
        <c:lblOffset val="100"/>
        <c:noMultiLvlLbl val="0"/>
      </c:catAx>
      <c:valAx>
        <c:axId val="67437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74354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223835</xdr:colOff>
      <xdr:row>2</xdr:row>
      <xdr:rowOff>123825</xdr:rowOff>
    </xdr:from>
    <xdr:to>
      <xdr:col>18</xdr:col>
      <xdr:colOff>47624</xdr:colOff>
      <xdr:row>23</xdr:row>
      <xdr:rowOff>76201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179A9AB-E94B-4F50-B10B-483CCF529C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171449</xdr:colOff>
      <xdr:row>23</xdr:row>
      <xdr:rowOff>180976</xdr:rowOff>
    </xdr:from>
    <xdr:to>
      <xdr:col>18</xdr:col>
      <xdr:colOff>28574</xdr:colOff>
      <xdr:row>42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987C5-AE40-A181-DFA7-AE59EE3D42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142876</xdr:colOff>
      <xdr:row>45</xdr:row>
      <xdr:rowOff>14286</xdr:rowOff>
    </xdr:from>
    <xdr:to>
      <xdr:col>17</xdr:col>
      <xdr:colOff>714376</xdr:colOff>
      <xdr:row>67</xdr:row>
      <xdr:rowOff>28575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863630B-8B44-8D7A-E38B-A3718B6097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142875</xdr:colOff>
      <xdr:row>68</xdr:row>
      <xdr:rowOff>76200</xdr:rowOff>
    </xdr:from>
    <xdr:to>
      <xdr:col>12</xdr:col>
      <xdr:colOff>142875</xdr:colOff>
      <xdr:row>83</xdr:row>
      <xdr:rowOff>128587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1C2E4A2-56D1-9155-6C4B-1774D7CFBF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171449</xdr:colOff>
      <xdr:row>85</xdr:row>
      <xdr:rowOff>4762</xdr:rowOff>
    </xdr:from>
    <xdr:to>
      <xdr:col>12</xdr:col>
      <xdr:colOff>647700</xdr:colOff>
      <xdr:row>99</xdr:row>
      <xdr:rowOff>80962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70941B1-C191-A522-15E5-0664CA9ABF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_Usuario\Ministerio%20de%20Hacienda\Informes\Coyuntura%20econ&#243;mica\Datos%20inflaci&#243;n%202023%20y%20comparaci&#243;n%20tasa%20de%20inter&#233;s.xlsx" TargetMode="External"/><Relationship Id="rId1" Type="http://schemas.openxmlformats.org/officeDocument/2006/relationships/externalLinkPath" Target="file:///C:\Economia%20colombiana\Datos%20inflaci&#243;n%202023%20y%20comparaci&#243;n%20tasa%20de%20inter&#233;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Hoja2"/>
      <sheetName val="Hoja3"/>
      <sheetName val="Hoja4"/>
      <sheetName val="Hoja5"/>
      <sheetName val="Hoja6"/>
    </sheetNames>
    <sheetDataSet>
      <sheetData sheetId="0"/>
      <sheetData sheetId="1"/>
      <sheetData sheetId="2"/>
      <sheetData sheetId="3"/>
      <sheetData sheetId="4">
        <row r="4">
          <cell r="D4" t="str">
            <v>Inflación</v>
          </cell>
          <cell r="E4" t="str">
            <v xml:space="preserve">Tasa de interés </v>
          </cell>
        </row>
        <row r="5">
          <cell r="B5">
            <v>2020</v>
          </cell>
          <cell r="C5" t="str">
            <v xml:space="preserve">Enero </v>
          </cell>
          <cell r="D5">
            <v>3.62</v>
          </cell>
          <cell r="E5">
            <v>4.25</v>
          </cell>
        </row>
        <row r="6">
          <cell r="B6"/>
          <cell r="C6" t="str">
            <v>Febrero</v>
          </cell>
          <cell r="D6">
            <v>3.72</v>
          </cell>
          <cell r="E6">
            <v>4.25</v>
          </cell>
        </row>
        <row r="7">
          <cell r="B7"/>
          <cell r="C7" t="str">
            <v>Marzo</v>
          </cell>
          <cell r="D7">
            <v>3.86</v>
          </cell>
          <cell r="E7">
            <v>3.75</v>
          </cell>
        </row>
        <row r="8">
          <cell r="B8"/>
          <cell r="C8" t="str">
            <v>Abril</v>
          </cell>
          <cell r="D8">
            <v>3.51</v>
          </cell>
          <cell r="E8">
            <v>3.75</v>
          </cell>
        </row>
        <row r="9">
          <cell r="B9"/>
          <cell r="C9" t="str">
            <v>Mayo</v>
          </cell>
          <cell r="D9">
            <v>2.85</v>
          </cell>
          <cell r="E9">
            <v>3.25</v>
          </cell>
        </row>
        <row r="10">
          <cell r="B10"/>
          <cell r="C10" t="str">
            <v>Junio</v>
          </cell>
          <cell r="D10">
            <v>2.19</v>
          </cell>
          <cell r="E10">
            <v>2.75</v>
          </cell>
        </row>
        <row r="11">
          <cell r="B11"/>
          <cell r="C11" t="str">
            <v>Julio</v>
          </cell>
          <cell r="D11">
            <v>1.97</v>
          </cell>
          <cell r="E11">
            <v>2.5</v>
          </cell>
        </row>
        <row r="12">
          <cell r="B12"/>
          <cell r="C12" t="str">
            <v>Agosto</v>
          </cell>
          <cell r="D12">
            <v>1.88</v>
          </cell>
          <cell r="E12">
            <v>2.25</v>
          </cell>
        </row>
        <row r="13">
          <cell r="B13"/>
          <cell r="C13" t="str">
            <v>Septiembre</v>
          </cell>
          <cell r="D13">
            <v>1.97</v>
          </cell>
          <cell r="E13">
            <v>2</v>
          </cell>
        </row>
        <row r="14">
          <cell r="B14"/>
          <cell r="C14" t="str">
            <v>Octubre</v>
          </cell>
          <cell r="D14">
            <v>1.75</v>
          </cell>
          <cell r="E14">
            <v>1.75</v>
          </cell>
        </row>
        <row r="15">
          <cell r="B15"/>
          <cell r="C15" t="str">
            <v>Noviembre</v>
          </cell>
          <cell r="D15">
            <v>1.49</v>
          </cell>
          <cell r="E15">
            <v>1.75</v>
          </cell>
        </row>
        <row r="16">
          <cell r="B16"/>
          <cell r="C16" t="str">
            <v>Diciembre</v>
          </cell>
          <cell r="D16">
            <v>1.61</v>
          </cell>
          <cell r="E16">
            <v>1.75</v>
          </cell>
        </row>
        <row r="17">
          <cell r="B17">
            <v>2021</v>
          </cell>
          <cell r="C17" t="str">
            <v>Enero</v>
          </cell>
          <cell r="D17">
            <v>1.6</v>
          </cell>
          <cell r="E17">
            <v>1.75</v>
          </cell>
        </row>
        <row r="18">
          <cell r="B18"/>
          <cell r="C18" t="str">
            <v>Febrero</v>
          </cell>
          <cell r="D18">
            <v>1.56</v>
          </cell>
          <cell r="E18">
            <v>1.75</v>
          </cell>
        </row>
        <row r="19">
          <cell r="B19"/>
          <cell r="C19" t="str">
            <v>Marzo</v>
          </cell>
          <cell r="D19">
            <v>1.51</v>
          </cell>
          <cell r="E19">
            <v>1.75</v>
          </cell>
        </row>
        <row r="20">
          <cell r="B20"/>
          <cell r="C20" t="str">
            <v>Abril</v>
          </cell>
          <cell r="D20">
            <v>1.95</v>
          </cell>
          <cell r="E20">
            <v>1.75</v>
          </cell>
        </row>
        <row r="21">
          <cell r="B21"/>
          <cell r="C21" t="str">
            <v>Mayo</v>
          </cell>
          <cell r="D21">
            <v>3.3</v>
          </cell>
          <cell r="E21">
            <v>1.75</v>
          </cell>
        </row>
        <row r="22">
          <cell r="B22"/>
          <cell r="C22" t="str">
            <v>Junio</v>
          </cell>
          <cell r="D22">
            <v>3.63</v>
          </cell>
          <cell r="E22">
            <v>1.75</v>
          </cell>
        </row>
        <row r="23">
          <cell r="B23"/>
          <cell r="C23" t="str">
            <v>Julio</v>
          </cell>
          <cell r="D23">
            <v>3.97</v>
          </cell>
          <cell r="E23">
            <v>1.75</v>
          </cell>
        </row>
        <row r="24">
          <cell r="B24"/>
          <cell r="C24" t="str">
            <v>Agosto</v>
          </cell>
          <cell r="D24">
            <v>4.4400000000000004</v>
          </cell>
          <cell r="E24">
            <v>1.75</v>
          </cell>
        </row>
        <row r="25">
          <cell r="B25"/>
          <cell r="C25" t="str">
            <v>Septiembre</v>
          </cell>
          <cell r="D25">
            <v>4.51</v>
          </cell>
          <cell r="E25">
            <v>1.75</v>
          </cell>
        </row>
        <row r="26">
          <cell r="B26"/>
          <cell r="C26" t="str">
            <v>Octubre</v>
          </cell>
          <cell r="D26">
            <v>4.58</v>
          </cell>
          <cell r="E26">
            <v>2</v>
          </cell>
        </row>
        <row r="27">
          <cell r="B27"/>
          <cell r="C27" t="str">
            <v>Noviembre</v>
          </cell>
          <cell r="D27">
            <v>5.26</v>
          </cell>
          <cell r="E27">
            <v>2.5</v>
          </cell>
        </row>
        <row r="28">
          <cell r="B28"/>
          <cell r="C28" t="str">
            <v>Diciembre</v>
          </cell>
          <cell r="D28">
            <v>5.62</v>
          </cell>
          <cell r="E28">
            <v>3</v>
          </cell>
        </row>
        <row r="29">
          <cell r="B29">
            <v>2022</v>
          </cell>
          <cell r="C29" t="str">
            <v>Enero</v>
          </cell>
          <cell r="D29">
            <v>6.94</v>
          </cell>
          <cell r="E29">
            <v>3</v>
          </cell>
        </row>
        <row r="30">
          <cell r="B30"/>
          <cell r="C30" t="str">
            <v>Febrero</v>
          </cell>
          <cell r="D30">
            <v>8.01</v>
          </cell>
          <cell r="E30">
            <v>4</v>
          </cell>
        </row>
        <row r="31">
          <cell r="B31"/>
          <cell r="C31" t="str">
            <v>Marzo</v>
          </cell>
          <cell r="D31">
            <v>8.5299999999999994</v>
          </cell>
          <cell r="E31">
            <v>4</v>
          </cell>
        </row>
        <row r="32">
          <cell r="B32"/>
          <cell r="C32" t="str">
            <v>Abril</v>
          </cell>
          <cell r="D32">
            <v>9.23</v>
          </cell>
          <cell r="E32">
            <v>5</v>
          </cell>
        </row>
        <row r="33">
          <cell r="B33"/>
          <cell r="C33" t="str">
            <v>Mayo</v>
          </cell>
          <cell r="D33">
            <v>9.07</v>
          </cell>
          <cell r="E33">
            <v>6</v>
          </cell>
        </row>
        <row r="34">
          <cell r="B34"/>
          <cell r="C34" t="str">
            <v>Junio</v>
          </cell>
          <cell r="D34">
            <v>9.67</v>
          </cell>
          <cell r="E34">
            <v>6</v>
          </cell>
        </row>
        <row r="35">
          <cell r="B35"/>
          <cell r="C35" t="str">
            <v>Julio</v>
          </cell>
          <cell r="D35">
            <v>10.210000000000001</v>
          </cell>
          <cell r="E35">
            <v>7.5</v>
          </cell>
        </row>
        <row r="36">
          <cell r="B36"/>
          <cell r="C36" t="str">
            <v>Agosto</v>
          </cell>
          <cell r="D36">
            <v>10.84</v>
          </cell>
          <cell r="E36">
            <v>9</v>
          </cell>
        </row>
        <row r="37">
          <cell r="B37"/>
          <cell r="C37" t="str">
            <v>Septiembre</v>
          </cell>
          <cell r="D37">
            <v>11.44</v>
          </cell>
          <cell r="E37">
            <v>9</v>
          </cell>
        </row>
        <row r="38">
          <cell r="B38"/>
          <cell r="C38" t="str">
            <v>Octubre</v>
          </cell>
          <cell r="D38">
            <v>12.22</v>
          </cell>
          <cell r="E38">
            <v>10</v>
          </cell>
        </row>
        <row r="39">
          <cell r="B39"/>
          <cell r="C39" t="str">
            <v>Noviembre</v>
          </cell>
          <cell r="D39">
            <v>12.53</v>
          </cell>
          <cell r="E39">
            <v>11</v>
          </cell>
        </row>
        <row r="40">
          <cell r="B40"/>
          <cell r="C40" t="str">
            <v>Diciembre</v>
          </cell>
          <cell r="D40">
            <v>13.12</v>
          </cell>
          <cell r="E40">
            <v>12</v>
          </cell>
        </row>
        <row r="41">
          <cell r="B41">
            <v>2023</v>
          </cell>
          <cell r="C41" t="str">
            <v>Enero</v>
          </cell>
          <cell r="D41">
            <v>13.25</v>
          </cell>
          <cell r="E41">
            <v>12</v>
          </cell>
        </row>
        <row r="42">
          <cell r="B42"/>
          <cell r="C42" t="str">
            <v>Febrero</v>
          </cell>
          <cell r="D42">
            <v>13.28</v>
          </cell>
          <cell r="E42">
            <v>12.75</v>
          </cell>
        </row>
        <row r="43">
          <cell r="B43"/>
          <cell r="C43" t="str">
            <v>Marzo</v>
          </cell>
          <cell r="D43">
            <v>13.34</v>
          </cell>
          <cell r="E43">
            <v>12.75</v>
          </cell>
        </row>
        <row r="44">
          <cell r="B44"/>
          <cell r="C44" t="str">
            <v>Abril</v>
          </cell>
          <cell r="D44">
            <v>12.82</v>
          </cell>
          <cell r="E44">
            <v>13</v>
          </cell>
        </row>
        <row r="45">
          <cell r="B45"/>
          <cell r="C45" t="str">
            <v>Mayo</v>
          </cell>
          <cell r="D45">
            <v>12.36</v>
          </cell>
          <cell r="E45">
            <v>13.25</v>
          </cell>
        </row>
        <row r="46">
          <cell r="B46"/>
          <cell r="C46" t="str">
            <v>Junio</v>
          </cell>
          <cell r="D46">
            <v>12.13</v>
          </cell>
          <cell r="E46">
            <v>13.25</v>
          </cell>
        </row>
        <row r="47">
          <cell r="B47"/>
          <cell r="C47" t="str">
            <v>Julio</v>
          </cell>
          <cell r="D47">
            <v>11.78</v>
          </cell>
          <cell r="E47">
            <v>13.25</v>
          </cell>
        </row>
        <row r="48">
          <cell r="B48"/>
          <cell r="C48" t="str">
            <v>Agosto</v>
          </cell>
          <cell r="D48">
            <v>11.43</v>
          </cell>
          <cell r="E48">
            <v>13.25</v>
          </cell>
        </row>
        <row r="49">
          <cell r="B49"/>
          <cell r="C49" t="str">
            <v>Septiembre</v>
          </cell>
          <cell r="D49">
            <v>10.99</v>
          </cell>
          <cell r="E49">
            <v>13.25</v>
          </cell>
        </row>
        <row r="50">
          <cell r="B50"/>
          <cell r="C50" t="str">
            <v>Octubre</v>
          </cell>
          <cell r="D50">
            <v>10.48</v>
          </cell>
          <cell r="E50">
            <v>13.25</v>
          </cell>
        </row>
        <row r="51">
          <cell r="B51"/>
          <cell r="C51" t="str">
            <v>Noviembre</v>
          </cell>
          <cell r="D51">
            <v>10.15</v>
          </cell>
          <cell r="E51">
            <v>13.25</v>
          </cell>
        </row>
        <row r="52">
          <cell r="B52"/>
          <cell r="C52" t="str">
            <v>Diciembre</v>
          </cell>
          <cell r="D52">
            <v>9.2799999999999994</v>
          </cell>
          <cell r="E52">
            <v>13</v>
          </cell>
        </row>
        <row r="53">
          <cell r="B53">
            <v>2024</v>
          </cell>
          <cell r="C53" t="str">
            <v>Enero</v>
          </cell>
          <cell r="D53">
            <v>8.35</v>
          </cell>
          <cell r="E53">
            <v>13</v>
          </cell>
        </row>
        <row r="54">
          <cell r="B54"/>
          <cell r="C54" t="str">
            <v>Febrero</v>
          </cell>
          <cell r="D54">
            <v>7.74</v>
          </cell>
          <cell r="E54">
            <v>12.75</v>
          </cell>
        </row>
        <row r="55">
          <cell r="B55"/>
          <cell r="C55" t="str">
            <v>Marzo</v>
          </cell>
          <cell r="D55">
            <v>7.36</v>
          </cell>
          <cell r="E55">
            <v>12.25</v>
          </cell>
        </row>
        <row r="56">
          <cell r="B56"/>
          <cell r="C56" t="str">
            <v>Abril</v>
          </cell>
          <cell r="D56">
            <v>7.16</v>
          </cell>
          <cell r="E56">
            <v>11.75</v>
          </cell>
        </row>
        <row r="57">
          <cell r="B57"/>
          <cell r="C57" t="str">
            <v>Mayo</v>
          </cell>
          <cell r="D57">
            <v>7.16</v>
          </cell>
          <cell r="E57">
            <v>11.75</v>
          </cell>
        </row>
        <row r="58">
          <cell r="B58"/>
          <cell r="C58" t="str">
            <v>Junio</v>
          </cell>
          <cell r="D58">
            <v>7.18</v>
          </cell>
          <cell r="E58">
            <v>11.25</v>
          </cell>
        </row>
        <row r="59">
          <cell r="B59"/>
          <cell r="C59" t="str">
            <v>Julio</v>
          </cell>
          <cell r="D59">
            <v>6.86</v>
          </cell>
          <cell r="E59">
            <v>10.75</v>
          </cell>
        </row>
        <row r="60">
          <cell r="B60"/>
          <cell r="C60" t="str">
            <v>Agosto</v>
          </cell>
          <cell r="D60">
            <v>6.12</v>
          </cell>
          <cell r="E60">
            <v>10.75</v>
          </cell>
        </row>
        <row r="61">
          <cell r="B61"/>
          <cell r="C61" t="str">
            <v>Septiembre</v>
          </cell>
          <cell r="D61">
            <v>5.81</v>
          </cell>
          <cell r="E61">
            <v>10.25</v>
          </cell>
        </row>
        <row r="62">
          <cell r="B62"/>
          <cell r="C62" t="str">
            <v>Octubre</v>
          </cell>
          <cell r="D62">
            <v>5.41</v>
          </cell>
          <cell r="E62">
            <v>9.75</v>
          </cell>
        </row>
        <row r="63">
          <cell r="B63"/>
          <cell r="C63" t="str">
            <v>Noviembre</v>
          </cell>
          <cell r="D63">
            <v>5.2</v>
          </cell>
          <cell r="E63">
            <v>9.75</v>
          </cell>
        </row>
        <row r="64">
          <cell r="B64"/>
          <cell r="C64" t="str">
            <v>Diciembre</v>
          </cell>
          <cell r="D64">
            <v>5.2</v>
          </cell>
          <cell r="E64">
            <v>9.5</v>
          </cell>
        </row>
      </sheetData>
      <sheetData sheetId="5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F1260-1354-42C6-8D25-AEFBEB5AB24C}">
  <dimension ref="A4:M260"/>
  <sheetViews>
    <sheetView tabSelected="1" topLeftCell="C71" workbookViewId="0">
      <selection activeCell="L103" sqref="L103"/>
    </sheetView>
  </sheetViews>
  <sheetFormatPr baseColWidth="10" defaultColWidth="11.44140625" defaultRowHeight="14.4" x14ac:dyDescent="0.3"/>
  <cols>
    <col min="1" max="16384" width="11.44140625" style="1"/>
  </cols>
  <sheetData>
    <row r="4" spans="1:6" x14ac:dyDescent="0.3">
      <c r="D4" s="2" t="s">
        <v>0</v>
      </c>
      <c r="E4" s="1" t="s">
        <v>1</v>
      </c>
    </row>
    <row r="5" spans="1:6" x14ac:dyDescent="0.3">
      <c r="A5" s="6" t="s">
        <v>29</v>
      </c>
      <c r="B5" s="19">
        <v>2018</v>
      </c>
      <c r="C5" s="3" t="s">
        <v>14</v>
      </c>
      <c r="D5" s="9">
        <v>3.68</v>
      </c>
      <c r="E5" s="1">
        <v>4.75</v>
      </c>
      <c r="F5" s="10">
        <f>+E5/D5*100</f>
        <v>129.07608695652172</v>
      </c>
    </row>
    <row r="6" spans="1:6" x14ac:dyDescent="0.3">
      <c r="A6" s="3" t="s">
        <v>30</v>
      </c>
      <c r="B6" s="19"/>
      <c r="C6" s="6" t="s">
        <v>3</v>
      </c>
      <c r="D6" s="9">
        <v>3.37</v>
      </c>
      <c r="E6" s="10">
        <v>4.5</v>
      </c>
      <c r="F6" s="10">
        <f t="shared" ref="F6:F69" si="0">+E6/D6*100</f>
        <v>133.53115727002967</v>
      </c>
    </row>
    <row r="7" spans="1:6" x14ac:dyDescent="0.3">
      <c r="A7" s="6" t="s">
        <v>31</v>
      </c>
      <c r="B7" s="19"/>
      <c r="C7" s="3" t="s">
        <v>4</v>
      </c>
      <c r="D7" s="9">
        <v>3.14</v>
      </c>
      <c r="E7" s="10">
        <v>4.5</v>
      </c>
      <c r="F7" s="10">
        <f t="shared" si="0"/>
        <v>143.31210191082801</v>
      </c>
    </row>
    <row r="8" spans="1:6" x14ac:dyDescent="0.3">
      <c r="A8" s="3" t="s">
        <v>32</v>
      </c>
      <c r="B8" s="19"/>
      <c r="C8" s="6" t="s">
        <v>5</v>
      </c>
      <c r="D8" s="9">
        <v>3.13</v>
      </c>
      <c r="E8" s="10">
        <v>4.5</v>
      </c>
      <c r="F8" s="10">
        <f t="shared" si="0"/>
        <v>143.76996805111821</v>
      </c>
    </row>
    <row r="9" spans="1:6" x14ac:dyDescent="0.3">
      <c r="A9" s="6" t="s">
        <v>33</v>
      </c>
      <c r="B9" s="19"/>
      <c r="C9" s="3" t="s">
        <v>6</v>
      </c>
      <c r="D9" s="9">
        <v>3.16</v>
      </c>
      <c r="E9" s="5">
        <v>4.25</v>
      </c>
      <c r="F9" s="10">
        <f t="shared" si="0"/>
        <v>134.49367088607593</v>
      </c>
    </row>
    <row r="10" spans="1:6" x14ac:dyDescent="0.3">
      <c r="A10" s="3" t="s">
        <v>34</v>
      </c>
      <c r="B10" s="19"/>
      <c r="C10" s="6" t="s">
        <v>7</v>
      </c>
      <c r="D10" s="9">
        <v>3.2</v>
      </c>
      <c r="E10" s="5">
        <v>4.25</v>
      </c>
      <c r="F10" s="10">
        <f t="shared" si="0"/>
        <v>132.8125</v>
      </c>
    </row>
    <row r="11" spans="1:6" x14ac:dyDescent="0.3">
      <c r="A11" s="6" t="s">
        <v>35</v>
      </c>
      <c r="B11" s="19"/>
      <c r="C11" s="3" t="s">
        <v>8</v>
      </c>
      <c r="D11" s="9">
        <v>3.12</v>
      </c>
      <c r="E11" s="5">
        <v>4.25</v>
      </c>
      <c r="F11" s="10">
        <f t="shared" si="0"/>
        <v>136.21794871794873</v>
      </c>
    </row>
    <row r="12" spans="1:6" x14ac:dyDescent="0.3">
      <c r="A12" s="3" t="s">
        <v>36</v>
      </c>
      <c r="B12" s="19"/>
      <c r="C12" s="6" t="s">
        <v>9</v>
      </c>
      <c r="D12" s="9">
        <v>3.1</v>
      </c>
      <c r="E12" s="5">
        <v>4.25</v>
      </c>
      <c r="F12" s="10">
        <f t="shared" si="0"/>
        <v>137.09677419354838</v>
      </c>
    </row>
    <row r="13" spans="1:6" x14ac:dyDescent="0.3">
      <c r="A13" s="6" t="s">
        <v>37</v>
      </c>
      <c r="B13" s="19"/>
      <c r="C13" s="3" t="s">
        <v>10</v>
      </c>
      <c r="D13" s="9">
        <v>3.23</v>
      </c>
      <c r="E13" s="5">
        <v>4.25</v>
      </c>
      <c r="F13" s="10">
        <f t="shared" si="0"/>
        <v>131.57894736842107</v>
      </c>
    </row>
    <row r="14" spans="1:6" x14ac:dyDescent="0.3">
      <c r="A14" s="3" t="s">
        <v>38</v>
      </c>
      <c r="B14" s="19"/>
      <c r="C14" s="6" t="s">
        <v>11</v>
      </c>
      <c r="D14" s="9">
        <v>3.33</v>
      </c>
      <c r="E14" s="5">
        <v>4.25</v>
      </c>
      <c r="F14" s="10">
        <f t="shared" si="0"/>
        <v>127.62762762762763</v>
      </c>
    </row>
    <row r="15" spans="1:6" x14ac:dyDescent="0.3">
      <c r="A15" s="6" t="s">
        <v>28</v>
      </c>
      <c r="B15" s="19"/>
      <c r="C15" s="3" t="s">
        <v>12</v>
      </c>
      <c r="D15" s="9">
        <v>3.27</v>
      </c>
      <c r="E15" s="5">
        <v>4.25</v>
      </c>
      <c r="F15" s="10">
        <f t="shared" si="0"/>
        <v>129.96941896024467</v>
      </c>
    </row>
    <row r="16" spans="1:6" x14ac:dyDescent="0.3">
      <c r="A16" s="3" t="s">
        <v>27</v>
      </c>
      <c r="B16" s="20"/>
      <c r="C16" s="6" t="s">
        <v>13</v>
      </c>
      <c r="D16" s="9">
        <v>3.18</v>
      </c>
      <c r="E16" s="5">
        <v>4.25</v>
      </c>
      <c r="F16" s="10">
        <f t="shared" si="0"/>
        <v>133.64779874213838</v>
      </c>
    </row>
    <row r="17" spans="1:6" x14ac:dyDescent="0.3">
      <c r="A17" s="6" t="s">
        <v>17</v>
      </c>
      <c r="B17" s="19">
        <v>2019</v>
      </c>
      <c r="C17" s="3" t="s">
        <v>14</v>
      </c>
      <c r="D17" s="9">
        <v>3.15</v>
      </c>
      <c r="E17" s="5">
        <v>4.25</v>
      </c>
      <c r="F17" s="10">
        <f t="shared" si="0"/>
        <v>134.92063492063494</v>
      </c>
    </row>
    <row r="18" spans="1:6" x14ac:dyDescent="0.3">
      <c r="A18" s="3" t="s">
        <v>18</v>
      </c>
      <c r="B18" s="19"/>
      <c r="C18" s="6" t="s">
        <v>3</v>
      </c>
      <c r="D18" s="9">
        <v>3.01</v>
      </c>
      <c r="E18" s="5">
        <v>4.25</v>
      </c>
      <c r="F18" s="10">
        <f t="shared" si="0"/>
        <v>141.19601328903656</v>
      </c>
    </row>
    <row r="19" spans="1:6" x14ac:dyDescent="0.3">
      <c r="A19" s="6" t="s">
        <v>19</v>
      </c>
      <c r="B19" s="19"/>
      <c r="C19" s="3" t="s">
        <v>4</v>
      </c>
      <c r="D19" s="9">
        <v>3.21</v>
      </c>
      <c r="E19" s="5">
        <v>4.25</v>
      </c>
      <c r="F19" s="10">
        <f t="shared" si="0"/>
        <v>132.39875389408101</v>
      </c>
    </row>
    <row r="20" spans="1:6" x14ac:dyDescent="0.3">
      <c r="A20" s="3" t="s">
        <v>20</v>
      </c>
      <c r="B20" s="19"/>
      <c r="C20" s="6" t="s">
        <v>5</v>
      </c>
      <c r="D20" s="9">
        <v>3.25</v>
      </c>
      <c r="E20" s="5">
        <v>4.25</v>
      </c>
      <c r="F20" s="10">
        <f t="shared" si="0"/>
        <v>130.76923076923077</v>
      </c>
    </row>
    <row r="21" spans="1:6" x14ac:dyDescent="0.3">
      <c r="A21" s="6" t="s">
        <v>21</v>
      </c>
      <c r="B21" s="19"/>
      <c r="C21" s="3" t="s">
        <v>6</v>
      </c>
      <c r="D21" s="9">
        <v>3.31</v>
      </c>
      <c r="E21" s="5">
        <v>4.25</v>
      </c>
      <c r="F21" s="10">
        <f t="shared" si="0"/>
        <v>128.39879154078551</v>
      </c>
    </row>
    <row r="22" spans="1:6" x14ac:dyDescent="0.3">
      <c r="A22" s="3" t="s">
        <v>22</v>
      </c>
      <c r="B22" s="19"/>
      <c r="C22" s="6" t="s">
        <v>7</v>
      </c>
      <c r="D22" s="9">
        <v>3.43</v>
      </c>
      <c r="E22" s="5">
        <v>4.25</v>
      </c>
      <c r="F22" s="10">
        <f t="shared" si="0"/>
        <v>123.90670553935858</v>
      </c>
    </row>
    <row r="23" spans="1:6" x14ac:dyDescent="0.3">
      <c r="A23" s="6" t="s">
        <v>23</v>
      </c>
      <c r="B23" s="19"/>
      <c r="C23" s="3" t="s">
        <v>8</v>
      </c>
      <c r="D23" s="9">
        <v>3.79</v>
      </c>
      <c r="E23" s="5">
        <v>4.25</v>
      </c>
      <c r="F23" s="10">
        <f t="shared" si="0"/>
        <v>112.13720316622691</v>
      </c>
    </row>
    <row r="24" spans="1:6" x14ac:dyDescent="0.3">
      <c r="A24" s="3" t="s">
        <v>24</v>
      </c>
      <c r="B24" s="19"/>
      <c r="C24" s="6" t="s">
        <v>9</v>
      </c>
      <c r="D24" s="9">
        <v>3.75</v>
      </c>
      <c r="E24" s="5">
        <v>4.25</v>
      </c>
      <c r="F24" s="10">
        <f t="shared" si="0"/>
        <v>113.33333333333333</v>
      </c>
    </row>
    <row r="25" spans="1:6" x14ac:dyDescent="0.3">
      <c r="A25" s="6" t="s">
        <v>25</v>
      </c>
      <c r="B25" s="19"/>
      <c r="C25" s="3" t="s">
        <v>10</v>
      </c>
      <c r="D25" s="9">
        <v>3.82</v>
      </c>
      <c r="E25" s="5">
        <v>4.25</v>
      </c>
      <c r="F25" s="10">
        <f t="shared" si="0"/>
        <v>111.25654450261781</v>
      </c>
    </row>
    <row r="26" spans="1:6" x14ac:dyDescent="0.3">
      <c r="A26" s="3" t="s">
        <v>26</v>
      </c>
      <c r="B26" s="19"/>
      <c r="C26" s="6" t="s">
        <v>11</v>
      </c>
      <c r="D26" s="9">
        <v>3.86</v>
      </c>
      <c r="E26" s="5">
        <v>4.25</v>
      </c>
      <c r="F26" s="10">
        <f t="shared" si="0"/>
        <v>110.1036269430052</v>
      </c>
    </row>
    <row r="27" spans="1:6" x14ac:dyDescent="0.3">
      <c r="A27" s="6" t="s">
        <v>16</v>
      </c>
      <c r="B27" s="19"/>
      <c r="C27" s="3" t="s">
        <v>12</v>
      </c>
      <c r="D27" s="9">
        <v>3.84</v>
      </c>
      <c r="E27" s="5">
        <v>4.25</v>
      </c>
      <c r="F27" s="10">
        <f t="shared" si="0"/>
        <v>110.67708333333334</v>
      </c>
    </row>
    <row r="28" spans="1:6" x14ac:dyDescent="0.3">
      <c r="A28" s="3" t="s">
        <v>15</v>
      </c>
      <c r="B28" s="20"/>
      <c r="C28" s="6" t="s">
        <v>13</v>
      </c>
      <c r="D28" s="9">
        <v>3.8</v>
      </c>
      <c r="E28" s="5">
        <v>4.25</v>
      </c>
      <c r="F28" s="10">
        <f t="shared" si="0"/>
        <v>111.8421052631579</v>
      </c>
    </row>
    <row r="29" spans="1:6" x14ac:dyDescent="0.3">
      <c r="A29" s="3">
        <v>202001</v>
      </c>
      <c r="B29" s="19">
        <v>2020</v>
      </c>
      <c r="C29" s="3" t="s">
        <v>2</v>
      </c>
      <c r="D29" s="4">
        <v>3.62</v>
      </c>
      <c r="E29" s="5">
        <v>4.25</v>
      </c>
      <c r="F29" s="10">
        <f t="shared" si="0"/>
        <v>117.40331491712708</v>
      </c>
    </row>
    <row r="30" spans="1:6" x14ac:dyDescent="0.3">
      <c r="A30" s="6">
        <v>202002</v>
      </c>
      <c r="B30" s="19"/>
      <c r="C30" s="6" t="s">
        <v>3</v>
      </c>
      <c r="D30" s="7">
        <v>3.72</v>
      </c>
      <c r="E30" s="5">
        <v>4.25</v>
      </c>
      <c r="F30" s="10">
        <f t="shared" si="0"/>
        <v>114.24731182795698</v>
      </c>
    </row>
    <row r="31" spans="1:6" x14ac:dyDescent="0.3">
      <c r="A31" s="3">
        <v>202003</v>
      </c>
      <c r="B31" s="19"/>
      <c r="C31" s="3" t="s">
        <v>4</v>
      </c>
      <c r="D31" s="4">
        <v>3.86</v>
      </c>
      <c r="E31" s="8">
        <v>3.75</v>
      </c>
      <c r="F31" s="10">
        <f t="shared" si="0"/>
        <v>97.15025906735751</v>
      </c>
    </row>
    <row r="32" spans="1:6" x14ac:dyDescent="0.3">
      <c r="A32" s="6">
        <v>202004</v>
      </c>
      <c r="B32" s="19"/>
      <c r="C32" s="6" t="s">
        <v>5</v>
      </c>
      <c r="D32" s="7">
        <v>3.51</v>
      </c>
      <c r="E32" s="8">
        <v>3.75</v>
      </c>
      <c r="F32" s="10">
        <f t="shared" si="0"/>
        <v>106.83760683760684</v>
      </c>
    </row>
    <row r="33" spans="1:6" x14ac:dyDescent="0.3">
      <c r="A33" s="3">
        <v>202005</v>
      </c>
      <c r="B33" s="19"/>
      <c r="C33" s="3" t="s">
        <v>6</v>
      </c>
      <c r="D33" s="4">
        <v>2.85</v>
      </c>
      <c r="E33" s="5">
        <v>3.25</v>
      </c>
      <c r="F33" s="10">
        <f t="shared" si="0"/>
        <v>114.03508771929825</v>
      </c>
    </row>
    <row r="34" spans="1:6" x14ac:dyDescent="0.3">
      <c r="A34" s="6">
        <v>202006</v>
      </c>
      <c r="B34" s="19"/>
      <c r="C34" s="6" t="s">
        <v>7</v>
      </c>
      <c r="D34" s="7">
        <v>2.19</v>
      </c>
      <c r="E34" s="5">
        <v>2.75</v>
      </c>
      <c r="F34" s="10">
        <f t="shared" si="0"/>
        <v>125.57077625570776</v>
      </c>
    </row>
    <row r="35" spans="1:6" x14ac:dyDescent="0.3">
      <c r="A35" s="3">
        <v>202007</v>
      </c>
      <c r="B35" s="19"/>
      <c r="C35" s="3" t="s">
        <v>8</v>
      </c>
      <c r="D35" s="4">
        <v>1.97</v>
      </c>
      <c r="E35" s="5">
        <v>2.5</v>
      </c>
      <c r="F35" s="10">
        <f t="shared" si="0"/>
        <v>126.90355329949239</v>
      </c>
    </row>
    <row r="36" spans="1:6" x14ac:dyDescent="0.3">
      <c r="A36" s="6">
        <v>202008</v>
      </c>
      <c r="B36" s="19"/>
      <c r="C36" s="6" t="s">
        <v>9</v>
      </c>
      <c r="D36" s="7">
        <v>1.88</v>
      </c>
      <c r="E36" s="5">
        <v>2.25</v>
      </c>
      <c r="F36" s="10">
        <f t="shared" si="0"/>
        <v>119.68085106382979</v>
      </c>
    </row>
    <row r="37" spans="1:6" x14ac:dyDescent="0.3">
      <c r="A37" s="3">
        <v>202009</v>
      </c>
      <c r="B37" s="19"/>
      <c r="C37" s="3" t="s">
        <v>10</v>
      </c>
      <c r="D37" s="4">
        <v>1.97</v>
      </c>
      <c r="E37" s="5">
        <v>2</v>
      </c>
      <c r="F37" s="10">
        <f t="shared" si="0"/>
        <v>101.5228426395939</v>
      </c>
    </row>
    <row r="38" spans="1:6" x14ac:dyDescent="0.3">
      <c r="A38" s="6">
        <v>202010</v>
      </c>
      <c r="B38" s="19"/>
      <c r="C38" s="6" t="s">
        <v>11</v>
      </c>
      <c r="D38" s="7">
        <v>1.75</v>
      </c>
      <c r="E38" s="5">
        <v>1.75</v>
      </c>
      <c r="F38" s="10">
        <f t="shared" si="0"/>
        <v>100</v>
      </c>
    </row>
    <row r="39" spans="1:6" x14ac:dyDescent="0.3">
      <c r="A39" s="3">
        <v>202011</v>
      </c>
      <c r="B39" s="19"/>
      <c r="C39" s="3" t="s">
        <v>12</v>
      </c>
      <c r="D39" s="4">
        <v>1.49</v>
      </c>
      <c r="E39" s="5">
        <v>1.75</v>
      </c>
      <c r="F39" s="10">
        <f t="shared" si="0"/>
        <v>117.4496644295302</v>
      </c>
    </row>
    <row r="40" spans="1:6" x14ac:dyDescent="0.3">
      <c r="A40" s="6">
        <v>202012</v>
      </c>
      <c r="B40" s="20"/>
      <c r="C40" s="6" t="s">
        <v>13</v>
      </c>
      <c r="D40" s="7">
        <v>1.61</v>
      </c>
      <c r="E40" s="5">
        <v>1.75</v>
      </c>
      <c r="F40" s="10">
        <f t="shared" si="0"/>
        <v>108.69565217391303</v>
      </c>
    </row>
    <row r="41" spans="1:6" x14ac:dyDescent="0.3">
      <c r="A41" s="3">
        <v>202101</v>
      </c>
      <c r="B41" s="19">
        <v>2021</v>
      </c>
      <c r="C41" s="3" t="s">
        <v>14</v>
      </c>
      <c r="D41" s="4">
        <v>1.6</v>
      </c>
      <c r="E41" s="5">
        <v>1.75</v>
      </c>
      <c r="F41" s="10">
        <f t="shared" si="0"/>
        <v>109.375</v>
      </c>
    </row>
    <row r="42" spans="1:6" x14ac:dyDescent="0.3">
      <c r="A42" s="6">
        <v>202102</v>
      </c>
      <c r="B42" s="19"/>
      <c r="C42" s="6" t="s">
        <v>3</v>
      </c>
      <c r="D42" s="7">
        <v>1.56</v>
      </c>
      <c r="E42" s="5">
        <v>1.75</v>
      </c>
      <c r="F42" s="10">
        <f t="shared" si="0"/>
        <v>112.17948717948718</v>
      </c>
    </row>
    <row r="43" spans="1:6" x14ac:dyDescent="0.3">
      <c r="A43" s="3">
        <v>202103</v>
      </c>
      <c r="B43" s="19"/>
      <c r="C43" s="3" t="s">
        <v>4</v>
      </c>
      <c r="D43" s="4">
        <v>1.51</v>
      </c>
      <c r="E43" s="5">
        <v>1.75</v>
      </c>
      <c r="F43" s="10">
        <f t="shared" si="0"/>
        <v>115.89403973509933</v>
      </c>
    </row>
    <row r="44" spans="1:6" x14ac:dyDescent="0.3">
      <c r="A44" s="6">
        <v>202104</v>
      </c>
      <c r="B44" s="19"/>
      <c r="C44" s="6" t="s">
        <v>5</v>
      </c>
      <c r="D44" s="7">
        <v>1.95</v>
      </c>
      <c r="E44" s="5">
        <v>1.75</v>
      </c>
      <c r="F44" s="10">
        <f t="shared" si="0"/>
        <v>89.743589743589752</v>
      </c>
    </row>
    <row r="45" spans="1:6" x14ac:dyDescent="0.3">
      <c r="A45" s="3">
        <v>202105</v>
      </c>
      <c r="B45" s="19"/>
      <c r="C45" s="3" t="s">
        <v>6</v>
      </c>
      <c r="D45" s="4">
        <v>3.3</v>
      </c>
      <c r="E45" s="5">
        <v>1.75</v>
      </c>
      <c r="F45" s="10">
        <f t="shared" si="0"/>
        <v>53.030303030303031</v>
      </c>
    </row>
    <row r="46" spans="1:6" x14ac:dyDescent="0.3">
      <c r="A46" s="6">
        <v>202106</v>
      </c>
      <c r="B46" s="19"/>
      <c r="C46" s="6" t="s">
        <v>7</v>
      </c>
      <c r="D46" s="7">
        <v>3.63</v>
      </c>
      <c r="E46" s="5">
        <v>1.75</v>
      </c>
      <c r="F46" s="10">
        <f t="shared" si="0"/>
        <v>48.209366391184574</v>
      </c>
    </row>
    <row r="47" spans="1:6" x14ac:dyDescent="0.3">
      <c r="A47" s="3">
        <v>202107</v>
      </c>
      <c r="B47" s="19"/>
      <c r="C47" s="3" t="s">
        <v>8</v>
      </c>
      <c r="D47" s="4">
        <v>3.97</v>
      </c>
      <c r="E47" s="5">
        <v>1.75</v>
      </c>
      <c r="F47" s="10">
        <f t="shared" si="0"/>
        <v>44.080604534005033</v>
      </c>
    </row>
    <row r="48" spans="1:6" x14ac:dyDescent="0.3">
      <c r="A48" s="6">
        <v>202108</v>
      </c>
      <c r="B48" s="19"/>
      <c r="C48" s="6" t="s">
        <v>9</v>
      </c>
      <c r="D48" s="7">
        <v>4.4400000000000004</v>
      </c>
      <c r="E48" s="5">
        <v>1.75</v>
      </c>
      <c r="F48" s="10">
        <f t="shared" si="0"/>
        <v>39.414414414414409</v>
      </c>
    </row>
    <row r="49" spans="1:6" x14ac:dyDescent="0.3">
      <c r="A49" s="3">
        <v>202109</v>
      </c>
      <c r="B49" s="19"/>
      <c r="C49" s="3" t="s">
        <v>10</v>
      </c>
      <c r="D49" s="4">
        <v>4.51</v>
      </c>
      <c r="E49" s="5">
        <v>1.75</v>
      </c>
      <c r="F49" s="10">
        <f t="shared" si="0"/>
        <v>38.802660753880268</v>
      </c>
    </row>
    <row r="50" spans="1:6" x14ac:dyDescent="0.3">
      <c r="A50" s="6">
        <v>202110</v>
      </c>
      <c r="B50" s="19"/>
      <c r="C50" s="6" t="s">
        <v>11</v>
      </c>
      <c r="D50" s="7">
        <v>4.58</v>
      </c>
      <c r="E50" s="5">
        <v>2</v>
      </c>
      <c r="F50" s="10">
        <f t="shared" si="0"/>
        <v>43.668122270742359</v>
      </c>
    </row>
    <row r="51" spans="1:6" x14ac:dyDescent="0.3">
      <c r="A51" s="3">
        <v>202111</v>
      </c>
      <c r="B51" s="19"/>
      <c r="C51" s="3" t="s">
        <v>12</v>
      </c>
      <c r="D51" s="4">
        <v>5.26</v>
      </c>
      <c r="E51" s="5">
        <v>2.5</v>
      </c>
      <c r="F51" s="10">
        <f t="shared" si="0"/>
        <v>47.528517110266158</v>
      </c>
    </row>
    <row r="52" spans="1:6" x14ac:dyDescent="0.3">
      <c r="A52" s="6">
        <v>202112</v>
      </c>
      <c r="B52" s="20"/>
      <c r="C52" s="6" t="s">
        <v>13</v>
      </c>
      <c r="D52" s="7">
        <v>5.62</v>
      </c>
      <c r="E52" s="5">
        <v>3</v>
      </c>
      <c r="F52" s="10">
        <f t="shared" si="0"/>
        <v>53.380782918149464</v>
      </c>
    </row>
    <row r="53" spans="1:6" x14ac:dyDescent="0.3">
      <c r="A53" s="3">
        <v>202201</v>
      </c>
      <c r="B53" s="19">
        <v>2022</v>
      </c>
      <c r="C53" s="3" t="s">
        <v>14</v>
      </c>
      <c r="D53" s="4">
        <v>6.94</v>
      </c>
      <c r="E53" s="5">
        <v>3</v>
      </c>
      <c r="F53" s="10">
        <f t="shared" si="0"/>
        <v>43.227665706051873</v>
      </c>
    </row>
    <row r="54" spans="1:6" x14ac:dyDescent="0.3">
      <c r="A54" s="6">
        <v>202202</v>
      </c>
      <c r="B54" s="19"/>
      <c r="C54" s="6" t="s">
        <v>3</v>
      </c>
      <c r="D54" s="7">
        <v>8.01</v>
      </c>
      <c r="E54" s="5">
        <v>4</v>
      </c>
      <c r="F54" s="10">
        <f t="shared" si="0"/>
        <v>49.937578027465669</v>
      </c>
    </row>
    <row r="55" spans="1:6" x14ac:dyDescent="0.3">
      <c r="A55" s="3">
        <v>202203</v>
      </c>
      <c r="B55" s="19"/>
      <c r="C55" s="3" t="s">
        <v>4</v>
      </c>
      <c r="D55" s="4">
        <v>8.5299999999999994</v>
      </c>
      <c r="E55" s="5">
        <v>4</v>
      </c>
      <c r="F55" s="10">
        <f t="shared" si="0"/>
        <v>46.893317702227435</v>
      </c>
    </row>
    <row r="56" spans="1:6" x14ac:dyDescent="0.3">
      <c r="A56" s="6">
        <v>202204</v>
      </c>
      <c r="B56" s="19"/>
      <c r="C56" s="6" t="s">
        <v>5</v>
      </c>
      <c r="D56" s="7">
        <v>9.23</v>
      </c>
      <c r="E56" s="5">
        <v>5</v>
      </c>
      <c r="F56" s="10">
        <f t="shared" si="0"/>
        <v>54.17118093174431</v>
      </c>
    </row>
    <row r="57" spans="1:6" x14ac:dyDescent="0.3">
      <c r="A57" s="3">
        <v>202205</v>
      </c>
      <c r="B57" s="19"/>
      <c r="C57" s="3" t="s">
        <v>6</v>
      </c>
      <c r="D57" s="4">
        <v>9.07</v>
      </c>
      <c r="E57" s="5">
        <v>6</v>
      </c>
      <c r="F57" s="10">
        <f t="shared" si="0"/>
        <v>66.152149944873202</v>
      </c>
    </row>
    <row r="58" spans="1:6" x14ac:dyDescent="0.3">
      <c r="A58" s="6">
        <v>202206</v>
      </c>
      <c r="B58" s="19"/>
      <c r="C58" s="6" t="s">
        <v>7</v>
      </c>
      <c r="D58" s="7">
        <v>9.67</v>
      </c>
      <c r="E58" s="5">
        <v>6</v>
      </c>
      <c r="F58" s="10">
        <f t="shared" si="0"/>
        <v>62.047569803516033</v>
      </c>
    </row>
    <row r="59" spans="1:6" x14ac:dyDescent="0.3">
      <c r="A59" s="3">
        <v>202207</v>
      </c>
      <c r="B59" s="19"/>
      <c r="C59" s="3" t="s">
        <v>8</v>
      </c>
      <c r="D59" s="4">
        <v>10.210000000000001</v>
      </c>
      <c r="E59" s="5">
        <v>7.5</v>
      </c>
      <c r="F59" s="10">
        <f t="shared" si="0"/>
        <v>73.457394711067565</v>
      </c>
    </row>
    <row r="60" spans="1:6" x14ac:dyDescent="0.3">
      <c r="A60" s="6">
        <v>202208</v>
      </c>
      <c r="B60" s="19"/>
      <c r="C60" s="6" t="s">
        <v>9</v>
      </c>
      <c r="D60" s="7">
        <v>10.84</v>
      </c>
      <c r="E60" s="5">
        <v>9</v>
      </c>
      <c r="F60" s="10">
        <f t="shared" si="0"/>
        <v>83.025830258302577</v>
      </c>
    </row>
    <row r="61" spans="1:6" x14ac:dyDescent="0.3">
      <c r="A61" s="3">
        <v>202209</v>
      </c>
      <c r="B61" s="19"/>
      <c r="C61" s="3" t="s">
        <v>10</v>
      </c>
      <c r="D61" s="4">
        <v>11.44</v>
      </c>
      <c r="E61" s="5">
        <v>9</v>
      </c>
      <c r="F61" s="10">
        <f t="shared" si="0"/>
        <v>78.671328671328681</v>
      </c>
    </row>
    <row r="62" spans="1:6" x14ac:dyDescent="0.3">
      <c r="A62" s="6">
        <v>202210</v>
      </c>
      <c r="B62" s="19"/>
      <c r="C62" s="6" t="s">
        <v>11</v>
      </c>
      <c r="D62" s="7">
        <v>12.22</v>
      </c>
      <c r="E62" s="5">
        <v>10</v>
      </c>
      <c r="F62" s="10">
        <f t="shared" si="0"/>
        <v>81.833060556464815</v>
      </c>
    </row>
    <row r="63" spans="1:6" x14ac:dyDescent="0.3">
      <c r="A63" s="3">
        <v>202211</v>
      </c>
      <c r="B63" s="19"/>
      <c r="C63" s="3" t="s">
        <v>12</v>
      </c>
      <c r="D63" s="4">
        <v>12.53</v>
      </c>
      <c r="E63" s="5">
        <v>11</v>
      </c>
      <c r="F63" s="10">
        <f t="shared" si="0"/>
        <v>87.789305666400637</v>
      </c>
    </row>
    <row r="64" spans="1:6" x14ac:dyDescent="0.3">
      <c r="A64" s="6">
        <v>202212</v>
      </c>
      <c r="B64" s="20"/>
      <c r="C64" s="6" t="s">
        <v>13</v>
      </c>
      <c r="D64" s="7">
        <v>13.12</v>
      </c>
      <c r="E64" s="5">
        <v>12</v>
      </c>
      <c r="F64" s="10">
        <f t="shared" si="0"/>
        <v>91.463414634146346</v>
      </c>
    </row>
    <row r="65" spans="1:6" x14ac:dyDescent="0.3">
      <c r="A65" s="3">
        <v>202301</v>
      </c>
      <c r="B65" s="19">
        <v>2023</v>
      </c>
      <c r="C65" s="3" t="s">
        <v>14</v>
      </c>
      <c r="D65" s="4">
        <v>13.25</v>
      </c>
      <c r="E65" s="5">
        <v>12</v>
      </c>
      <c r="F65" s="10">
        <f t="shared" si="0"/>
        <v>90.566037735849065</v>
      </c>
    </row>
    <row r="66" spans="1:6" x14ac:dyDescent="0.3">
      <c r="A66" s="6">
        <v>202302</v>
      </c>
      <c r="B66" s="19"/>
      <c r="C66" s="6" t="s">
        <v>3</v>
      </c>
      <c r="D66" s="7">
        <v>13.28</v>
      </c>
      <c r="E66" s="5">
        <v>12.75</v>
      </c>
      <c r="F66" s="10">
        <f t="shared" si="0"/>
        <v>96.009036144578317</v>
      </c>
    </row>
    <row r="67" spans="1:6" x14ac:dyDescent="0.3">
      <c r="A67" s="3">
        <v>202303</v>
      </c>
      <c r="B67" s="19"/>
      <c r="C67" s="3" t="s">
        <v>4</v>
      </c>
      <c r="D67" s="4">
        <v>13.34</v>
      </c>
      <c r="E67" s="5">
        <v>12.75</v>
      </c>
      <c r="F67" s="10">
        <f t="shared" si="0"/>
        <v>95.57721139430285</v>
      </c>
    </row>
    <row r="68" spans="1:6" x14ac:dyDescent="0.3">
      <c r="A68" s="6">
        <v>202304</v>
      </c>
      <c r="B68" s="19"/>
      <c r="C68" s="6" t="s">
        <v>5</v>
      </c>
      <c r="D68" s="7">
        <v>12.82</v>
      </c>
      <c r="E68" s="5">
        <v>13</v>
      </c>
      <c r="F68" s="10">
        <f t="shared" si="0"/>
        <v>101.40405616224648</v>
      </c>
    </row>
    <row r="69" spans="1:6" x14ac:dyDescent="0.3">
      <c r="A69" s="3">
        <v>202305</v>
      </c>
      <c r="B69" s="19"/>
      <c r="C69" s="3" t="s">
        <v>6</v>
      </c>
      <c r="D69" s="4">
        <v>12.36</v>
      </c>
      <c r="E69" s="5">
        <v>13.25</v>
      </c>
      <c r="F69" s="10">
        <f t="shared" si="0"/>
        <v>107.20064724919094</v>
      </c>
    </row>
    <row r="70" spans="1:6" x14ac:dyDescent="0.3">
      <c r="A70" s="6">
        <v>202306</v>
      </c>
      <c r="B70" s="19"/>
      <c r="C70" s="6" t="s">
        <v>7</v>
      </c>
      <c r="D70" s="7">
        <v>12.13</v>
      </c>
      <c r="E70" s="5">
        <v>13.25</v>
      </c>
      <c r="F70" s="10">
        <f t="shared" ref="F70:F103" si="1">+E70/D70*100</f>
        <v>109.2333058532564</v>
      </c>
    </row>
    <row r="71" spans="1:6" x14ac:dyDescent="0.3">
      <c r="A71" s="3">
        <v>202307</v>
      </c>
      <c r="B71" s="19"/>
      <c r="C71" s="3" t="s">
        <v>8</v>
      </c>
      <c r="D71" s="4">
        <v>11.78</v>
      </c>
      <c r="E71" s="5">
        <v>13.25</v>
      </c>
      <c r="F71" s="10">
        <f t="shared" si="1"/>
        <v>112.47877758913414</v>
      </c>
    </row>
    <row r="72" spans="1:6" x14ac:dyDescent="0.3">
      <c r="A72" s="6">
        <v>202308</v>
      </c>
      <c r="B72" s="19"/>
      <c r="C72" s="6" t="s">
        <v>9</v>
      </c>
      <c r="D72" s="7">
        <v>11.43</v>
      </c>
      <c r="E72" s="5">
        <v>13.25</v>
      </c>
      <c r="F72" s="10">
        <f t="shared" si="1"/>
        <v>115.92300962379703</v>
      </c>
    </row>
    <row r="73" spans="1:6" x14ac:dyDescent="0.3">
      <c r="A73" s="3">
        <v>202309</v>
      </c>
      <c r="B73" s="19"/>
      <c r="C73" s="3" t="s">
        <v>10</v>
      </c>
      <c r="D73" s="4">
        <v>10.99</v>
      </c>
      <c r="E73" s="5">
        <v>13.25</v>
      </c>
      <c r="F73" s="10">
        <f t="shared" si="1"/>
        <v>120.56414922656961</v>
      </c>
    </row>
    <row r="74" spans="1:6" x14ac:dyDescent="0.3">
      <c r="A74" s="6">
        <v>202310</v>
      </c>
      <c r="B74" s="19"/>
      <c r="C74" s="6" t="s">
        <v>11</v>
      </c>
      <c r="D74" s="7">
        <v>10.48</v>
      </c>
      <c r="E74" s="5">
        <v>13.25</v>
      </c>
      <c r="F74" s="10">
        <f t="shared" si="1"/>
        <v>126.43129770992365</v>
      </c>
    </row>
    <row r="75" spans="1:6" x14ac:dyDescent="0.3">
      <c r="A75" s="3">
        <v>202311</v>
      </c>
      <c r="B75" s="19"/>
      <c r="C75" s="3" t="s">
        <v>12</v>
      </c>
      <c r="D75" s="4">
        <v>10.15</v>
      </c>
      <c r="E75" s="5">
        <v>13.25</v>
      </c>
      <c r="F75" s="10">
        <f t="shared" si="1"/>
        <v>130.54187192118226</v>
      </c>
    </row>
    <row r="76" spans="1:6" x14ac:dyDescent="0.3">
      <c r="A76" s="6">
        <v>202312</v>
      </c>
      <c r="B76" s="20"/>
      <c r="C76" s="6" t="s">
        <v>13</v>
      </c>
      <c r="D76" s="7">
        <v>9.2799999999999994</v>
      </c>
      <c r="E76" s="5">
        <v>13</v>
      </c>
      <c r="F76" s="10">
        <f t="shared" si="1"/>
        <v>140.08620689655174</v>
      </c>
    </row>
    <row r="77" spans="1:6" x14ac:dyDescent="0.3">
      <c r="A77" s="3">
        <v>202401</v>
      </c>
      <c r="B77" s="18">
        <v>2024</v>
      </c>
      <c r="C77" s="3" t="s">
        <v>14</v>
      </c>
      <c r="D77" s="4">
        <v>8.35</v>
      </c>
      <c r="E77" s="5">
        <v>13</v>
      </c>
      <c r="F77" s="10">
        <f t="shared" si="1"/>
        <v>155.68862275449104</v>
      </c>
    </row>
    <row r="78" spans="1:6" x14ac:dyDescent="0.3">
      <c r="A78" s="3">
        <v>202402</v>
      </c>
      <c r="B78" s="19"/>
      <c r="C78" s="6" t="s">
        <v>3</v>
      </c>
      <c r="D78" s="7">
        <v>7.74</v>
      </c>
      <c r="E78" s="5">
        <v>12.75</v>
      </c>
      <c r="F78" s="10">
        <f t="shared" si="1"/>
        <v>164.72868217054264</v>
      </c>
    </row>
    <row r="79" spans="1:6" x14ac:dyDescent="0.3">
      <c r="A79" s="3">
        <v>202403</v>
      </c>
      <c r="B79" s="19"/>
      <c r="C79" s="3" t="s">
        <v>4</v>
      </c>
      <c r="D79" s="4">
        <v>7.36</v>
      </c>
      <c r="E79" s="5">
        <v>12.25</v>
      </c>
      <c r="F79" s="10">
        <f t="shared" si="1"/>
        <v>166.44021739130434</v>
      </c>
    </row>
    <row r="80" spans="1:6" x14ac:dyDescent="0.3">
      <c r="A80" s="3">
        <v>202404</v>
      </c>
      <c r="B80" s="19"/>
      <c r="C80" s="6" t="s">
        <v>5</v>
      </c>
      <c r="D80" s="7">
        <v>7.16</v>
      </c>
      <c r="E80" s="5">
        <v>11.75</v>
      </c>
      <c r="F80" s="10">
        <f t="shared" si="1"/>
        <v>164.10614525139664</v>
      </c>
    </row>
    <row r="81" spans="1:13" x14ac:dyDescent="0.3">
      <c r="A81" s="3">
        <v>202405</v>
      </c>
      <c r="B81" s="19"/>
      <c r="C81" s="6" t="s">
        <v>6</v>
      </c>
      <c r="D81" s="7">
        <v>7.16</v>
      </c>
      <c r="E81" s="5">
        <v>11.75</v>
      </c>
      <c r="F81" s="10">
        <f t="shared" si="1"/>
        <v>164.10614525139664</v>
      </c>
    </row>
    <row r="82" spans="1:13" x14ac:dyDescent="0.3">
      <c r="A82" s="3">
        <v>202406</v>
      </c>
      <c r="B82" s="19"/>
      <c r="C82" s="6" t="s">
        <v>7</v>
      </c>
      <c r="D82" s="7">
        <v>7.18</v>
      </c>
      <c r="E82" s="5">
        <v>11.25</v>
      </c>
      <c r="F82" s="10">
        <f t="shared" si="1"/>
        <v>156.68523676880224</v>
      </c>
    </row>
    <row r="83" spans="1:13" x14ac:dyDescent="0.3">
      <c r="A83" s="3">
        <v>202407</v>
      </c>
      <c r="B83" s="19"/>
      <c r="C83" s="6" t="s">
        <v>8</v>
      </c>
      <c r="D83" s="7">
        <v>6.86</v>
      </c>
      <c r="E83" s="5">
        <v>10.75</v>
      </c>
      <c r="F83" s="10">
        <f t="shared" si="1"/>
        <v>156.70553935860056</v>
      </c>
    </row>
    <row r="84" spans="1:13" x14ac:dyDescent="0.3">
      <c r="A84" s="3">
        <v>202408</v>
      </c>
      <c r="B84" s="19"/>
      <c r="C84" s="6" t="s">
        <v>9</v>
      </c>
      <c r="D84" s="7">
        <v>6.12</v>
      </c>
      <c r="E84" s="5">
        <v>10.75</v>
      </c>
      <c r="F84" s="10">
        <f t="shared" si="1"/>
        <v>175.65359477124184</v>
      </c>
      <c r="M84" s="1" t="s">
        <v>149</v>
      </c>
    </row>
    <row r="85" spans="1:13" x14ac:dyDescent="0.3">
      <c r="A85" s="3">
        <v>202409</v>
      </c>
      <c r="B85" s="19"/>
      <c r="C85" s="6" t="s">
        <v>10</v>
      </c>
      <c r="D85" s="7">
        <v>5.81</v>
      </c>
      <c r="E85" s="5">
        <v>10.25</v>
      </c>
      <c r="F85" s="10">
        <f t="shared" si="1"/>
        <v>176.41996557659209</v>
      </c>
    </row>
    <row r="86" spans="1:13" x14ac:dyDescent="0.3">
      <c r="A86" s="3">
        <v>202410</v>
      </c>
      <c r="B86" s="19"/>
      <c r="C86" s="6" t="s">
        <v>11</v>
      </c>
      <c r="D86" s="7">
        <v>5.41</v>
      </c>
      <c r="E86" s="5">
        <v>9.75</v>
      </c>
      <c r="F86" s="10">
        <f t="shared" si="1"/>
        <v>180.22181146025878</v>
      </c>
    </row>
    <row r="87" spans="1:13" x14ac:dyDescent="0.3">
      <c r="A87" s="3">
        <v>202411</v>
      </c>
      <c r="B87" s="19"/>
      <c r="C87" s="6" t="s">
        <v>12</v>
      </c>
      <c r="D87" s="7">
        <v>5.2</v>
      </c>
      <c r="E87" s="5">
        <v>9.75</v>
      </c>
      <c r="F87" s="10">
        <f t="shared" si="1"/>
        <v>187.5</v>
      </c>
    </row>
    <row r="88" spans="1:13" x14ac:dyDescent="0.3">
      <c r="A88" s="3">
        <v>202412</v>
      </c>
      <c r="B88" s="20"/>
      <c r="C88" s="6" t="s">
        <v>13</v>
      </c>
      <c r="D88" s="7">
        <v>5.2</v>
      </c>
      <c r="E88" s="5">
        <v>9.5</v>
      </c>
      <c r="F88" s="10">
        <f t="shared" si="1"/>
        <v>182.69230769230768</v>
      </c>
    </row>
    <row r="89" spans="1:13" x14ac:dyDescent="0.3">
      <c r="A89" s="3">
        <v>202501</v>
      </c>
      <c r="B89" s="18">
        <v>2025</v>
      </c>
      <c r="C89" s="3" t="s">
        <v>14</v>
      </c>
      <c r="D89" s="4">
        <v>5.22</v>
      </c>
      <c r="E89" s="5">
        <v>9.5</v>
      </c>
      <c r="F89" s="10">
        <f t="shared" si="1"/>
        <v>181.99233716475095</v>
      </c>
    </row>
    <row r="90" spans="1:13" x14ac:dyDescent="0.3">
      <c r="A90" s="3">
        <v>202502</v>
      </c>
      <c r="B90" s="19"/>
      <c r="C90" s="6" t="s">
        <v>3</v>
      </c>
      <c r="D90" s="4">
        <v>5.28</v>
      </c>
      <c r="E90" s="5">
        <v>9.5</v>
      </c>
      <c r="F90" s="10">
        <f t="shared" si="1"/>
        <v>179.92424242424241</v>
      </c>
    </row>
    <row r="91" spans="1:13" x14ac:dyDescent="0.3">
      <c r="A91" s="3">
        <v>202503</v>
      </c>
      <c r="B91" s="19"/>
      <c r="C91" s="3" t="s">
        <v>4</v>
      </c>
      <c r="D91" s="4">
        <v>5.09</v>
      </c>
      <c r="E91" s="5">
        <v>9.5</v>
      </c>
      <c r="F91" s="10">
        <f t="shared" si="1"/>
        <v>186.64047151277015</v>
      </c>
    </row>
    <row r="92" spans="1:13" x14ac:dyDescent="0.3">
      <c r="A92" s="3">
        <v>202504</v>
      </c>
      <c r="B92" s="19"/>
      <c r="C92" s="6" t="s">
        <v>5</v>
      </c>
      <c r="D92" s="7">
        <v>5.16</v>
      </c>
      <c r="E92" s="5">
        <v>9.5</v>
      </c>
      <c r="F92" s="10">
        <f t="shared" si="1"/>
        <v>184.10852713178295</v>
      </c>
    </row>
    <row r="93" spans="1:13" x14ac:dyDescent="0.3">
      <c r="A93" s="3">
        <v>202505</v>
      </c>
      <c r="B93" s="19"/>
      <c r="C93" s="6" t="s">
        <v>6</v>
      </c>
      <c r="D93" s="7">
        <v>5.05</v>
      </c>
      <c r="E93" s="5">
        <v>9.25</v>
      </c>
      <c r="F93" s="10">
        <f t="shared" si="1"/>
        <v>183.16831683168317</v>
      </c>
    </row>
    <row r="94" spans="1:13" x14ac:dyDescent="0.3">
      <c r="A94" s="3">
        <v>202506</v>
      </c>
      <c r="B94" s="19"/>
      <c r="C94" s="6" t="s">
        <v>7</v>
      </c>
      <c r="D94" s="7">
        <v>4.82</v>
      </c>
      <c r="E94" s="5">
        <v>9.25</v>
      </c>
      <c r="F94" s="10">
        <f t="shared" si="1"/>
        <v>191.90871369294604</v>
      </c>
    </row>
    <row r="95" spans="1:13" x14ac:dyDescent="0.3">
      <c r="A95" s="3">
        <v>202507</v>
      </c>
      <c r="B95" s="19"/>
      <c r="C95" s="6" t="s">
        <v>8</v>
      </c>
      <c r="D95" s="7">
        <v>4.9000000000000004</v>
      </c>
      <c r="E95" s="5">
        <v>9.25</v>
      </c>
      <c r="F95" s="10">
        <f t="shared" si="1"/>
        <v>188.7755102040816</v>
      </c>
    </row>
    <row r="96" spans="1:13" x14ac:dyDescent="0.3">
      <c r="A96" s="3">
        <v>202508</v>
      </c>
      <c r="B96" s="19"/>
      <c r="C96" s="6" t="s">
        <v>9</v>
      </c>
      <c r="D96" s="7">
        <v>5.0999999999999996</v>
      </c>
      <c r="E96" s="5">
        <v>9.25</v>
      </c>
      <c r="F96" s="10">
        <f t="shared" si="1"/>
        <v>181.37254901960787</v>
      </c>
    </row>
    <row r="97" spans="1:6" x14ac:dyDescent="0.3">
      <c r="A97" s="3">
        <v>202509</v>
      </c>
      <c r="B97" s="19"/>
      <c r="C97" s="6" t="s">
        <v>10</v>
      </c>
      <c r="D97" s="7">
        <v>5.18</v>
      </c>
      <c r="E97" s="5">
        <v>9.25</v>
      </c>
      <c r="F97" s="10">
        <f t="shared" si="1"/>
        <v>178.57142857142858</v>
      </c>
    </row>
    <row r="98" spans="1:6" x14ac:dyDescent="0.3">
      <c r="A98" s="3">
        <v>202510</v>
      </c>
      <c r="B98" s="19"/>
      <c r="C98" s="6" t="s">
        <v>11</v>
      </c>
      <c r="D98" s="7">
        <v>5.51</v>
      </c>
      <c r="E98" s="5">
        <v>9.25</v>
      </c>
      <c r="F98" s="10">
        <f t="shared" si="1"/>
        <v>167.87658802177859</v>
      </c>
    </row>
    <row r="99" spans="1:6" x14ac:dyDescent="0.3">
      <c r="A99" s="3">
        <v>202511</v>
      </c>
      <c r="B99" s="19"/>
      <c r="C99" s="6" t="s">
        <v>12</v>
      </c>
      <c r="D99" s="7">
        <v>5.3</v>
      </c>
      <c r="E99" s="5">
        <v>9.25</v>
      </c>
      <c r="F99" s="10">
        <f t="shared" si="1"/>
        <v>174.52830188679246</v>
      </c>
    </row>
    <row r="100" spans="1:6" x14ac:dyDescent="0.3">
      <c r="A100" s="3">
        <v>202512</v>
      </c>
      <c r="B100" s="20"/>
      <c r="C100" s="6" t="s">
        <v>13</v>
      </c>
      <c r="D100" s="7">
        <v>5.0999999999999996</v>
      </c>
      <c r="E100" s="5">
        <v>9.25</v>
      </c>
      <c r="F100" s="10">
        <f t="shared" si="1"/>
        <v>181.37254901960787</v>
      </c>
    </row>
    <row r="101" spans="1:6" x14ac:dyDescent="0.3">
      <c r="A101" s="3" t="s">
        <v>170</v>
      </c>
      <c r="B101" s="21">
        <v>2026</v>
      </c>
      <c r="C101" s="3" t="s">
        <v>14</v>
      </c>
      <c r="D101" s="14">
        <v>5.35</v>
      </c>
      <c r="E101" s="5">
        <v>10.25</v>
      </c>
      <c r="F101" s="10">
        <f t="shared" si="1"/>
        <v>191.58878504672899</v>
      </c>
    </row>
    <row r="102" spans="1:6" x14ac:dyDescent="0.3">
      <c r="A102" s="3" t="s">
        <v>171</v>
      </c>
      <c r="B102" s="22"/>
      <c r="C102" s="6" t="s">
        <v>3</v>
      </c>
      <c r="D102" s="14">
        <v>5.29</v>
      </c>
      <c r="E102" s="15">
        <v>10.25</v>
      </c>
      <c r="F102" s="10">
        <f t="shared" si="1"/>
        <v>193.76181474480151</v>
      </c>
    </row>
    <row r="103" spans="1:6" x14ac:dyDescent="0.3">
      <c r="A103" s="3" t="s">
        <v>172</v>
      </c>
      <c r="B103" s="22"/>
      <c r="C103" s="3" t="s">
        <v>4</v>
      </c>
      <c r="D103" s="14">
        <v>5.56</v>
      </c>
      <c r="E103" s="15">
        <v>11.25</v>
      </c>
      <c r="F103" s="17">
        <f t="shared" si="1"/>
        <v>202.33812949640287</v>
      </c>
    </row>
    <row r="104" spans="1:6" x14ac:dyDescent="0.3">
      <c r="A104" s="12"/>
      <c r="C104" s="13"/>
      <c r="D104" s="14"/>
      <c r="E104" s="15"/>
    </row>
    <row r="105" spans="1:6" x14ac:dyDescent="0.3">
      <c r="D105" s="11">
        <f>+D103-D94</f>
        <v>0.73999999999999932</v>
      </c>
    </row>
    <row r="106" spans="1:6" x14ac:dyDescent="0.3">
      <c r="D106" s="11">
        <f>+D67-D94</f>
        <v>8.52</v>
      </c>
      <c r="E106" s="10">
        <f>+E69-E94</f>
        <v>4</v>
      </c>
    </row>
    <row r="107" spans="1:6" x14ac:dyDescent="0.3">
      <c r="D107" s="11">
        <f>+D67-D43</f>
        <v>11.83</v>
      </c>
      <c r="E107" s="10">
        <f>+E69-E49</f>
        <v>11.5</v>
      </c>
    </row>
    <row r="108" spans="1:6" x14ac:dyDescent="0.3">
      <c r="D108" s="11"/>
      <c r="E108" s="10">
        <f>+E94-D94</f>
        <v>4.43</v>
      </c>
    </row>
    <row r="109" spans="1:6" x14ac:dyDescent="0.3">
      <c r="D109" s="11"/>
      <c r="E109" s="10"/>
    </row>
    <row r="110" spans="1:6" x14ac:dyDescent="0.3">
      <c r="D110" s="2" t="s">
        <v>0</v>
      </c>
      <c r="E110" s="1" t="s">
        <v>1</v>
      </c>
    </row>
    <row r="111" spans="1:6" x14ac:dyDescent="0.3">
      <c r="A111" s="1" t="s">
        <v>106</v>
      </c>
      <c r="B111" s="19">
        <v>1995</v>
      </c>
      <c r="C111" s="3" t="s">
        <v>14</v>
      </c>
      <c r="D111" s="10">
        <v>21.04</v>
      </c>
      <c r="E111" s="10"/>
    </row>
    <row r="112" spans="1:6" x14ac:dyDescent="0.3">
      <c r="A112" s="1" t="s">
        <v>107</v>
      </c>
      <c r="B112" s="19"/>
      <c r="C112" s="6" t="s">
        <v>3</v>
      </c>
      <c r="D112" s="10">
        <v>20.86</v>
      </c>
      <c r="E112" s="10"/>
    </row>
    <row r="113" spans="1:6" x14ac:dyDescent="0.3">
      <c r="A113" s="1" t="s">
        <v>108</v>
      </c>
      <c r="B113" s="19"/>
      <c r="C113" s="3" t="s">
        <v>4</v>
      </c>
      <c r="D113" s="10">
        <v>21.33</v>
      </c>
      <c r="E113" s="10"/>
    </row>
    <row r="114" spans="1:6" x14ac:dyDescent="0.3">
      <c r="A114" s="1" t="s">
        <v>109</v>
      </c>
      <c r="B114" s="19"/>
      <c r="C114" s="6" t="s">
        <v>5</v>
      </c>
      <c r="D114" s="10">
        <v>21.17</v>
      </c>
      <c r="E114" s="10">
        <v>45</v>
      </c>
      <c r="F114" s="17">
        <f>+E114/D114*100</f>
        <v>212.56495040151157</v>
      </c>
    </row>
    <row r="115" spans="1:6" x14ac:dyDescent="0.3">
      <c r="A115" s="1" t="s">
        <v>110</v>
      </c>
      <c r="B115" s="19"/>
      <c r="C115" s="3" t="s">
        <v>6</v>
      </c>
      <c r="D115" s="10">
        <v>21.3</v>
      </c>
      <c r="E115" s="10">
        <v>45</v>
      </c>
      <c r="F115" s="17">
        <f t="shared" ref="F115:F178" si="2">+E115/D115*100</f>
        <v>211.26760563380282</v>
      </c>
    </row>
    <row r="116" spans="1:6" x14ac:dyDescent="0.3">
      <c r="A116" s="1" t="s">
        <v>111</v>
      </c>
      <c r="B116" s="19"/>
      <c r="C116" s="6" t="s">
        <v>7</v>
      </c>
      <c r="D116" s="10">
        <v>21.66</v>
      </c>
      <c r="E116" s="10">
        <v>45</v>
      </c>
      <c r="F116" s="17">
        <f t="shared" si="2"/>
        <v>207.75623268698064</v>
      </c>
    </row>
    <row r="117" spans="1:6" x14ac:dyDescent="0.3">
      <c r="A117" s="1" t="s">
        <v>112</v>
      </c>
      <c r="B117" s="19"/>
      <c r="C117" s="3" t="s">
        <v>8</v>
      </c>
      <c r="D117" s="10">
        <v>21.5</v>
      </c>
      <c r="E117" s="10">
        <v>45</v>
      </c>
      <c r="F117" s="17">
        <f t="shared" si="2"/>
        <v>209.30232558139537</v>
      </c>
    </row>
    <row r="118" spans="1:6" x14ac:dyDescent="0.3">
      <c r="A118" s="1" t="s">
        <v>113</v>
      </c>
      <c r="B118" s="19"/>
      <c r="C118" s="6" t="s">
        <v>9</v>
      </c>
      <c r="D118" s="10">
        <v>21.09</v>
      </c>
      <c r="E118" s="10">
        <v>45</v>
      </c>
      <c r="F118" s="17">
        <f t="shared" si="2"/>
        <v>213.37126600284498</v>
      </c>
    </row>
    <row r="119" spans="1:6" x14ac:dyDescent="0.3">
      <c r="A119" s="1" t="s">
        <v>114</v>
      </c>
      <c r="B119" s="19"/>
      <c r="C119" s="3" t="s">
        <v>10</v>
      </c>
      <c r="D119" s="10">
        <v>20.79</v>
      </c>
      <c r="E119" s="10">
        <v>45</v>
      </c>
      <c r="F119" s="17">
        <f t="shared" si="2"/>
        <v>216.45021645021646</v>
      </c>
    </row>
    <row r="120" spans="1:6" x14ac:dyDescent="0.3">
      <c r="A120" s="1" t="s">
        <v>105</v>
      </c>
      <c r="B120" s="19"/>
      <c r="C120" s="6" t="s">
        <v>11</v>
      </c>
      <c r="D120" s="10">
        <v>20.52</v>
      </c>
      <c r="E120" s="10">
        <v>45</v>
      </c>
      <c r="F120" s="17">
        <f t="shared" si="2"/>
        <v>219.2982456140351</v>
      </c>
    </row>
    <row r="121" spans="1:6" x14ac:dyDescent="0.3">
      <c r="A121" s="1" t="s">
        <v>104</v>
      </c>
      <c r="B121" s="19"/>
      <c r="C121" s="3" t="s">
        <v>12</v>
      </c>
      <c r="D121" s="10">
        <v>20.13</v>
      </c>
      <c r="E121" s="10">
        <v>45</v>
      </c>
      <c r="F121" s="17">
        <f t="shared" si="2"/>
        <v>223.54694485842029</v>
      </c>
    </row>
    <row r="122" spans="1:6" x14ac:dyDescent="0.3">
      <c r="A122" s="1" t="s">
        <v>103</v>
      </c>
      <c r="B122" s="20"/>
      <c r="C122" s="6" t="s">
        <v>13</v>
      </c>
      <c r="D122" s="10">
        <v>19.46</v>
      </c>
      <c r="E122" s="10">
        <v>41</v>
      </c>
      <c r="F122" s="17">
        <f t="shared" si="2"/>
        <v>210.68859198355599</v>
      </c>
    </row>
    <row r="123" spans="1:6" x14ac:dyDescent="0.3">
      <c r="A123" s="1" t="s">
        <v>94</v>
      </c>
      <c r="B123" s="19">
        <v>1996</v>
      </c>
      <c r="C123" s="3" t="s">
        <v>14</v>
      </c>
      <c r="D123" s="10">
        <v>20.239999999999998</v>
      </c>
      <c r="E123" s="10">
        <v>41</v>
      </c>
      <c r="F123" s="17">
        <f t="shared" si="2"/>
        <v>202.56916996047431</v>
      </c>
    </row>
    <row r="124" spans="1:6" x14ac:dyDescent="0.3">
      <c r="A124" s="1" t="s">
        <v>95</v>
      </c>
      <c r="B124" s="19"/>
      <c r="C124" s="6" t="s">
        <v>3</v>
      </c>
      <c r="D124" s="10">
        <v>20.81</v>
      </c>
      <c r="E124" s="10">
        <v>38</v>
      </c>
      <c r="F124" s="10">
        <f t="shared" si="2"/>
        <v>182.6045170591062</v>
      </c>
    </row>
    <row r="125" spans="1:6" x14ac:dyDescent="0.3">
      <c r="A125" s="1" t="s">
        <v>96</v>
      </c>
      <c r="B125" s="19"/>
      <c r="C125" s="3" t="s">
        <v>4</v>
      </c>
      <c r="D125" s="10">
        <v>20.2</v>
      </c>
      <c r="E125" s="10">
        <v>35</v>
      </c>
      <c r="F125" s="10">
        <f t="shared" si="2"/>
        <v>173.26732673267327</v>
      </c>
    </row>
    <row r="126" spans="1:6" x14ac:dyDescent="0.3">
      <c r="A126" s="1" t="s">
        <v>97</v>
      </c>
      <c r="B126" s="19"/>
      <c r="C126" s="6" t="s">
        <v>5</v>
      </c>
      <c r="D126" s="10">
        <v>19.899999999999999</v>
      </c>
      <c r="E126" s="10">
        <v>35</v>
      </c>
      <c r="F126" s="10">
        <f t="shared" si="2"/>
        <v>175.87939698492463</v>
      </c>
    </row>
    <row r="127" spans="1:6" x14ac:dyDescent="0.3">
      <c r="A127" s="1" t="s">
        <v>98</v>
      </c>
      <c r="B127" s="19"/>
      <c r="C127" s="3" t="s">
        <v>6</v>
      </c>
      <c r="D127" s="10">
        <v>19.78</v>
      </c>
      <c r="E127" s="10">
        <v>35</v>
      </c>
      <c r="F127" s="10">
        <f t="shared" si="2"/>
        <v>176.9464105156724</v>
      </c>
    </row>
    <row r="128" spans="1:6" x14ac:dyDescent="0.3">
      <c r="A128" s="1" t="s">
        <v>99</v>
      </c>
      <c r="B128" s="19"/>
      <c r="C128" s="6" t="s">
        <v>7</v>
      </c>
      <c r="D128" s="10">
        <v>19.7</v>
      </c>
      <c r="E128" s="10">
        <v>35</v>
      </c>
      <c r="F128" s="10">
        <f t="shared" si="2"/>
        <v>177.66497461928935</v>
      </c>
    </row>
    <row r="129" spans="1:6" x14ac:dyDescent="0.3">
      <c r="A129" s="1" t="s">
        <v>100</v>
      </c>
      <c r="B129" s="19"/>
      <c r="C129" s="3" t="s">
        <v>8</v>
      </c>
      <c r="D129" s="10">
        <v>20.57</v>
      </c>
      <c r="E129" s="10">
        <v>35</v>
      </c>
      <c r="F129" s="10">
        <f t="shared" si="2"/>
        <v>170.15070491006318</v>
      </c>
    </row>
    <row r="130" spans="1:6" x14ac:dyDescent="0.3">
      <c r="A130" s="1" t="s">
        <v>101</v>
      </c>
      <c r="B130" s="19"/>
      <c r="C130" s="6" t="s">
        <v>9</v>
      </c>
      <c r="D130" s="10">
        <v>21.13</v>
      </c>
      <c r="E130" s="10">
        <v>35</v>
      </c>
      <c r="F130" s="10">
        <f t="shared" si="2"/>
        <v>165.6412683388547</v>
      </c>
    </row>
    <row r="131" spans="1:6" x14ac:dyDescent="0.3">
      <c r="A131" s="1" t="s">
        <v>102</v>
      </c>
      <c r="B131" s="19"/>
      <c r="C131" s="3" t="s">
        <v>10</v>
      </c>
      <c r="D131" s="10">
        <v>21.55</v>
      </c>
      <c r="E131" s="10">
        <v>35</v>
      </c>
      <c r="F131" s="10">
        <f t="shared" si="2"/>
        <v>162.41299303944314</v>
      </c>
    </row>
    <row r="132" spans="1:6" x14ac:dyDescent="0.3">
      <c r="A132" s="1" t="s">
        <v>93</v>
      </c>
      <c r="B132" s="19"/>
      <c r="C132" s="6" t="s">
        <v>11</v>
      </c>
      <c r="D132" s="10">
        <v>21.87</v>
      </c>
      <c r="E132" s="10">
        <v>35</v>
      </c>
      <c r="F132" s="10">
        <f t="shared" si="2"/>
        <v>160.03657978966621</v>
      </c>
    </row>
    <row r="133" spans="1:6" x14ac:dyDescent="0.3">
      <c r="A133" s="1" t="s">
        <v>92</v>
      </c>
      <c r="B133" s="19"/>
      <c r="C133" s="3" t="s">
        <v>12</v>
      </c>
      <c r="D133" s="10">
        <v>21.88</v>
      </c>
      <c r="E133" s="10">
        <v>33</v>
      </c>
      <c r="F133" s="10">
        <f t="shared" si="2"/>
        <v>150.82266910420478</v>
      </c>
    </row>
    <row r="134" spans="1:6" x14ac:dyDescent="0.3">
      <c r="A134" s="1" t="s">
        <v>91</v>
      </c>
      <c r="B134" s="20"/>
      <c r="C134" s="6" t="s">
        <v>13</v>
      </c>
      <c r="D134" s="10">
        <v>21.63</v>
      </c>
      <c r="E134" s="10">
        <v>33</v>
      </c>
      <c r="F134" s="10">
        <f t="shared" si="2"/>
        <v>152.56588072122054</v>
      </c>
    </row>
    <row r="135" spans="1:6" x14ac:dyDescent="0.3">
      <c r="A135" s="1" t="s">
        <v>88</v>
      </c>
      <c r="B135" s="19">
        <v>1997</v>
      </c>
      <c r="C135" s="3" t="s">
        <v>2</v>
      </c>
      <c r="D135" s="10">
        <v>20.62</v>
      </c>
      <c r="E135" s="10">
        <v>33</v>
      </c>
      <c r="F135" s="10">
        <f t="shared" si="2"/>
        <v>160.03879728419011</v>
      </c>
    </row>
    <row r="136" spans="1:6" x14ac:dyDescent="0.3">
      <c r="A136" s="1" t="s">
        <v>87</v>
      </c>
      <c r="B136" s="19"/>
      <c r="C136" s="6" t="s">
        <v>3</v>
      </c>
      <c r="D136" s="10">
        <v>19.579999999999998</v>
      </c>
      <c r="E136" s="10">
        <v>33</v>
      </c>
      <c r="F136" s="10">
        <f t="shared" si="2"/>
        <v>168.53932584269666</v>
      </c>
    </row>
    <row r="137" spans="1:6" x14ac:dyDescent="0.3">
      <c r="A137" s="1" t="s">
        <v>89</v>
      </c>
      <c r="B137" s="19"/>
      <c r="C137" s="3" t="s">
        <v>4</v>
      </c>
      <c r="D137" s="10">
        <v>18.93</v>
      </c>
      <c r="E137" s="10">
        <v>28.5</v>
      </c>
      <c r="F137" s="10">
        <f t="shared" si="2"/>
        <v>150.55467511885897</v>
      </c>
    </row>
    <row r="138" spans="1:6" x14ac:dyDescent="0.3">
      <c r="A138" s="1" t="s">
        <v>90</v>
      </c>
      <c r="B138" s="19"/>
      <c r="C138" s="6" t="s">
        <v>5</v>
      </c>
      <c r="D138" s="10">
        <v>18.52</v>
      </c>
      <c r="E138" s="10">
        <v>28.5</v>
      </c>
      <c r="F138" s="10">
        <f t="shared" si="2"/>
        <v>153.88768898488121</v>
      </c>
    </row>
    <row r="139" spans="1:6" x14ac:dyDescent="0.3">
      <c r="A139" s="1" t="s">
        <v>82</v>
      </c>
      <c r="B139" s="19"/>
      <c r="C139" s="3" t="s">
        <v>6</v>
      </c>
      <c r="D139" s="10">
        <v>18.600000000000001</v>
      </c>
      <c r="E139" s="10">
        <v>27.5</v>
      </c>
      <c r="F139" s="10">
        <f t="shared" si="2"/>
        <v>147.84946236559136</v>
      </c>
    </row>
    <row r="140" spans="1:6" x14ac:dyDescent="0.3">
      <c r="A140" s="1" t="s">
        <v>83</v>
      </c>
      <c r="B140" s="19"/>
      <c r="C140" s="6" t="s">
        <v>7</v>
      </c>
      <c r="D140" s="10">
        <v>18.670000000000002</v>
      </c>
      <c r="E140" s="10">
        <v>27.5</v>
      </c>
      <c r="F140" s="10">
        <f t="shared" si="2"/>
        <v>147.29512587038028</v>
      </c>
    </row>
    <row r="141" spans="1:6" x14ac:dyDescent="0.3">
      <c r="A141" s="1" t="s">
        <v>84</v>
      </c>
      <c r="B141" s="19"/>
      <c r="C141" s="3" t="s">
        <v>8</v>
      </c>
      <c r="D141" s="10">
        <v>17.88</v>
      </c>
      <c r="E141" s="10">
        <v>27.5</v>
      </c>
      <c r="F141" s="10">
        <f t="shared" si="2"/>
        <v>153.80313199105146</v>
      </c>
    </row>
    <row r="142" spans="1:6" x14ac:dyDescent="0.3">
      <c r="A142" s="1" t="s">
        <v>85</v>
      </c>
      <c r="B142" s="19"/>
      <c r="C142" s="6" t="s">
        <v>9</v>
      </c>
      <c r="D142" s="10">
        <v>17.93</v>
      </c>
      <c r="E142" s="10">
        <v>27</v>
      </c>
      <c r="F142" s="10">
        <f t="shared" si="2"/>
        <v>150.5856107083101</v>
      </c>
    </row>
    <row r="143" spans="1:6" x14ac:dyDescent="0.3">
      <c r="A143" s="1" t="s">
        <v>86</v>
      </c>
      <c r="B143" s="19"/>
      <c r="C143" s="3" t="s">
        <v>10</v>
      </c>
      <c r="D143" s="10">
        <v>18.010000000000002</v>
      </c>
      <c r="E143" s="10">
        <v>27</v>
      </c>
      <c r="F143" s="10">
        <f t="shared" si="2"/>
        <v>149.91671293725705</v>
      </c>
    </row>
    <row r="144" spans="1:6" x14ac:dyDescent="0.3">
      <c r="A144" s="1" t="s">
        <v>81</v>
      </c>
      <c r="B144" s="19"/>
      <c r="C144" s="6" t="s">
        <v>11</v>
      </c>
      <c r="D144" s="10">
        <v>17.8</v>
      </c>
      <c r="E144" s="10">
        <v>27</v>
      </c>
      <c r="F144" s="10">
        <f t="shared" si="2"/>
        <v>151.68539325842696</v>
      </c>
    </row>
    <row r="145" spans="1:6" x14ac:dyDescent="0.3">
      <c r="A145" s="1" t="s">
        <v>80</v>
      </c>
      <c r="B145" s="19"/>
      <c r="C145" s="3" t="s">
        <v>12</v>
      </c>
      <c r="D145" s="10">
        <v>17.809999999999999</v>
      </c>
      <c r="E145" s="10">
        <v>27</v>
      </c>
      <c r="F145" s="10">
        <f t="shared" si="2"/>
        <v>151.60022459292531</v>
      </c>
    </row>
    <row r="146" spans="1:6" x14ac:dyDescent="0.3">
      <c r="A146" s="1" t="s">
        <v>79</v>
      </c>
      <c r="B146" s="20"/>
      <c r="C146" s="6" t="s">
        <v>13</v>
      </c>
      <c r="D146" s="10">
        <v>17.68</v>
      </c>
      <c r="E146" s="10">
        <v>27</v>
      </c>
      <c r="F146" s="10">
        <f t="shared" si="2"/>
        <v>152.71493212669685</v>
      </c>
    </row>
    <row r="147" spans="1:6" x14ac:dyDescent="0.3">
      <c r="A147" s="1" t="s">
        <v>70</v>
      </c>
      <c r="B147" s="19">
        <v>1998</v>
      </c>
      <c r="C147" s="3" t="s">
        <v>14</v>
      </c>
      <c r="D147" s="10">
        <v>17.84</v>
      </c>
      <c r="E147" s="10">
        <v>27</v>
      </c>
      <c r="F147" s="10">
        <f t="shared" si="2"/>
        <v>151.34529147982065</v>
      </c>
    </row>
    <row r="148" spans="1:6" x14ac:dyDescent="0.3">
      <c r="A148" s="1" t="s">
        <v>71</v>
      </c>
      <c r="B148" s="19"/>
      <c r="C148" s="6" t="s">
        <v>3</v>
      </c>
      <c r="D148" s="10">
        <v>18.03</v>
      </c>
      <c r="E148" s="10">
        <v>30</v>
      </c>
      <c r="F148" s="10">
        <f t="shared" si="2"/>
        <v>166.38935108153078</v>
      </c>
    </row>
    <row r="149" spans="1:6" x14ac:dyDescent="0.3">
      <c r="A149" s="1" t="s">
        <v>72</v>
      </c>
      <c r="B149" s="19"/>
      <c r="C149" s="3" t="s">
        <v>4</v>
      </c>
      <c r="D149" s="10">
        <v>19.239999999999998</v>
      </c>
      <c r="E149" s="10">
        <v>30</v>
      </c>
      <c r="F149" s="10">
        <f t="shared" si="2"/>
        <v>155.92515592515593</v>
      </c>
    </row>
    <row r="150" spans="1:6" x14ac:dyDescent="0.3">
      <c r="A150" s="1" t="s">
        <v>73</v>
      </c>
      <c r="B150" s="19"/>
      <c r="C150" s="6" t="s">
        <v>5</v>
      </c>
      <c r="D150" s="10">
        <v>20.74</v>
      </c>
      <c r="E150" s="10">
        <v>30</v>
      </c>
      <c r="F150" s="10">
        <f t="shared" si="2"/>
        <v>144.64802314368373</v>
      </c>
    </row>
    <row r="151" spans="1:6" x14ac:dyDescent="0.3">
      <c r="A151" s="1" t="s">
        <v>74</v>
      </c>
      <c r="B151" s="19"/>
      <c r="C151" s="3" t="s">
        <v>6</v>
      </c>
      <c r="D151" s="10">
        <v>20.67</v>
      </c>
      <c r="E151" s="10">
        <v>32</v>
      </c>
      <c r="F151" s="10">
        <f t="shared" si="2"/>
        <v>154.81373971940008</v>
      </c>
    </row>
    <row r="152" spans="1:6" x14ac:dyDescent="0.3">
      <c r="A152" s="1" t="s">
        <v>75</v>
      </c>
      <c r="B152" s="19"/>
      <c r="C152" s="6" t="s">
        <v>7</v>
      </c>
      <c r="D152" s="10">
        <v>20.69</v>
      </c>
      <c r="E152" s="10">
        <v>32</v>
      </c>
      <c r="F152" s="10">
        <f t="shared" si="2"/>
        <v>154.66408893185113</v>
      </c>
    </row>
    <row r="153" spans="1:6" x14ac:dyDescent="0.3">
      <c r="A153" s="1" t="s">
        <v>76</v>
      </c>
      <c r="B153" s="19"/>
      <c r="C153" s="3" t="s">
        <v>8</v>
      </c>
      <c r="D153" s="10">
        <v>20.27</v>
      </c>
      <c r="E153" s="10">
        <v>32</v>
      </c>
      <c r="F153" s="10">
        <f t="shared" si="2"/>
        <v>157.86877158362111</v>
      </c>
    </row>
    <row r="154" spans="1:6" x14ac:dyDescent="0.3">
      <c r="A154" s="1" t="s">
        <v>77</v>
      </c>
      <c r="B154" s="19"/>
      <c r="C154" s="6" t="s">
        <v>9</v>
      </c>
      <c r="D154" s="10">
        <v>18.940000000000001</v>
      </c>
      <c r="E154" s="10">
        <v>32</v>
      </c>
      <c r="F154" s="10">
        <f t="shared" si="2"/>
        <v>168.95459345300949</v>
      </c>
    </row>
    <row r="155" spans="1:6" x14ac:dyDescent="0.3">
      <c r="A155" s="1" t="s">
        <v>78</v>
      </c>
      <c r="B155" s="19"/>
      <c r="C155" s="3" t="s">
        <v>10</v>
      </c>
      <c r="D155" s="10">
        <v>17.8</v>
      </c>
      <c r="E155" s="10">
        <v>32</v>
      </c>
      <c r="F155" s="10">
        <f t="shared" si="2"/>
        <v>179.77528089887639</v>
      </c>
    </row>
    <row r="156" spans="1:6" x14ac:dyDescent="0.3">
      <c r="A156" s="1" t="s">
        <v>39</v>
      </c>
      <c r="B156" s="19"/>
      <c r="C156" s="6" t="s">
        <v>11</v>
      </c>
      <c r="D156" s="10">
        <v>17.09</v>
      </c>
      <c r="E156" s="10">
        <v>32</v>
      </c>
      <c r="F156" s="10">
        <f t="shared" si="2"/>
        <v>187.24400234055003</v>
      </c>
    </row>
    <row r="157" spans="1:6" x14ac:dyDescent="0.3">
      <c r="A157" s="1" t="s">
        <v>40</v>
      </c>
      <c r="B157" s="19"/>
      <c r="C157" s="3" t="s">
        <v>12</v>
      </c>
      <c r="D157" s="10">
        <v>16.350000000000001</v>
      </c>
      <c r="E157" s="10">
        <v>28</v>
      </c>
      <c r="F157" s="10">
        <f t="shared" si="2"/>
        <v>171.25382262996939</v>
      </c>
    </row>
    <row r="158" spans="1:6" x14ac:dyDescent="0.3">
      <c r="A158" s="1" t="s">
        <v>41</v>
      </c>
      <c r="B158" s="20"/>
      <c r="C158" s="6" t="s">
        <v>13</v>
      </c>
      <c r="D158" s="10">
        <v>16.7</v>
      </c>
      <c r="E158" s="10">
        <v>26</v>
      </c>
      <c r="F158" s="10">
        <f t="shared" si="2"/>
        <v>155.68862275449104</v>
      </c>
    </row>
    <row r="159" spans="1:6" x14ac:dyDescent="0.3">
      <c r="A159" s="1" t="s">
        <v>42</v>
      </c>
      <c r="B159" s="19">
        <v>1999</v>
      </c>
      <c r="C159" s="3" t="s">
        <v>14</v>
      </c>
      <c r="D159" s="10">
        <v>17.18</v>
      </c>
      <c r="E159" s="10">
        <v>26</v>
      </c>
      <c r="F159" s="10">
        <f t="shared" si="2"/>
        <v>151.33876600698486</v>
      </c>
    </row>
    <row r="160" spans="1:6" x14ac:dyDescent="0.3">
      <c r="A160" s="1" t="s">
        <v>43</v>
      </c>
      <c r="B160" s="19"/>
      <c r="C160" s="6" t="s">
        <v>3</v>
      </c>
      <c r="D160" s="10">
        <v>15.38</v>
      </c>
      <c r="E160" s="10">
        <v>24</v>
      </c>
      <c r="F160" s="10">
        <f t="shared" si="2"/>
        <v>156.04681404421325</v>
      </c>
    </row>
    <row r="161" spans="1:6" x14ac:dyDescent="0.3">
      <c r="A161" s="1" t="s">
        <v>44</v>
      </c>
      <c r="B161" s="19"/>
      <c r="C161" s="3" t="s">
        <v>4</v>
      </c>
      <c r="D161" s="10">
        <v>13.51</v>
      </c>
      <c r="E161" s="10">
        <v>20</v>
      </c>
      <c r="F161" s="10">
        <f t="shared" si="2"/>
        <v>148.03849000740192</v>
      </c>
    </row>
    <row r="162" spans="1:6" x14ac:dyDescent="0.3">
      <c r="A162" s="1" t="s">
        <v>45</v>
      </c>
      <c r="B162" s="19"/>
      <c r="C162" s="6" t="s">
        <v>5</v>
      </c>
      <c r="D162" s="10">
        <v>11.17</v>
      </c>
      <c r="E162" s="10">
        <v>19</v>
      </c>
      <c r="F162" s="10">
        <f t="shared" si="2"/>
        <v>170.0984780662489</v>
      </c>
    </row>
    <row r="163" spans="1:6" x14ac:dyDescent="0.3">
      <c r="A163" s="1" t="s">
        <v>46</v>
      </c>
      <c r="B163" s="19"/>
      <c r="C163" s="3" t="s">
        <v>6</v>
      </c>
      <c r="D163" s="10">
        <v>9.98</v>
      </c>
      <c r="E163" s="10">
        <v>18</v>
      </c>
      <c r="F163" s="10">
        <f t="shared" si="2"/>
        <v>180.36072144288576</v>
      </c>
    </row>
    <row r="164" spans="1:6" x14ac:dyDescent="0.3">
      <c r="A164" s="1" t="s">
        <v>47</v>
      </c>
      <c r="B164" s="19"/>
      <c r="C164" s="6" t="s">
        <v>7</v>
      </c>
      <c r="D164" s="10">
        <v>8.9600000000000009</v>
      </c>
      <c r="E164" s="10">
        <v>18</v>
      </c>
      <c r="F164" s="17">
        <f t="shared" si="2"/>
        <v>200.89285714285711</v>
      </c>
    </row>
    <row r="165" spans="1:6" x14ac:dyDescent="0.3">
      <c r="A165" s="1" t="s">
        <v>48</v>
      </c>
      <c r="B165" s="19"/>
      <c r="C165" s="3" t="s">
        <v>8</v>
      </c>
      <c r="D165" s="10">
        <v>8.7799999999999994</v>
      </c>
      <c r="E165" s="10">
        <v>17</v>
      </c>
      <c r="F165" s="10">
        <f t="shared" si="2"/>
        <v>193.62186788154898</v>
      </c>
    </row>
    <row r="166" spans="1:6" x14ac:dyDescent="0.3">
      <c r="A166" s="1" t="s">
        <v>49</v>
      </c>
      <c r="B166" s="19"/>
      <c r="C166" s="6" t="s">
        <v>9</v>
      </c>
      <c r="D166" s="10">
        <v>9.2799999999999994</v>
      </c>
      <c r="E166" s="10">
        <v>16</v>
      </c>
      <c r="F166" s="10">
        <f t="shared" si="2"/>
        <v>172.41379310344828</v>
      </c>
    </row>
    <row r="167" spans="1:6" x14ac:dyDescent="0.3">
      <c r="A167" s="1" t="s">
        <v>50</v>
      </c>
      <c r="B167" s="19"/>
      <c r="C167" s="3" t="s">
        <v>10</v>
      </c>
      <c r="D167" s="10">
        <v>9.33</v>
      </c>
      <c r="E167" s="10">
        <v>16</v>
      </c>
      <c r="F167" s="10">
        <f t="shared" si="2"/>
        <v>171.48981779206861</v>
      </c>
    </row>
    <row r="168" spans="1:6" x14ac:dyDescent="0.3">
      <c r="A168" s="1" t="s">
        <v>51</v>
      </c>
      <c r="B168" s="19"/>
      <c r="C168" s="6" t="s">
        <v>11</v>
      </c>
      <c r="D168" s="10">
        <v>9.32</v>
      </c>
      <c r="E168" s="10">
        <v>15</v>
      </c>
      <c r="F168" s="10">
        <f t="shared" si="2"/>
        <v>160.94420600858368</v>
      </c>
    </row>
    <row r="169" spans="1:6" x14ac:dyDescent="0.3">
      <c r="A169" s="1" t="s">
        <v>52</v>
      </c>
      <c r="B169" s="19"/>
      <c r="C169" s="3" t="s">
        <v>12</v>
      </c>
      <c r="D169" s="10">
        <v>9.65</v>
      </c>
      <c r="E169" s="10">
        <v>13</v>
      </c>
      <c r="F169" s="10">
        <f t="shared" si="2"/>
        <v>134.71502590673575</v>
      </c>
    </row>
    <row r="170" spans="1:6" x14ac:dyDescent="0.3">
      <c r="A170" s="1" t="s">
        <v>53</v>
      </c>
      <c r="B170" s="20"/>
      <c r="C170" s="6" t="s">
        <v>13</v>
      </c>
      <c r="D170" s="10">
        <v>9.23</v>
      </c>
      <c r="E170" s="10">
        <v>12</v>
      </c>
      <c r="F170" s="10">
        <f t="shared" si="2"/>
        <v>130.01083423618633</v>
      </c>
    </row>
    <row r="171" spans="1:6" x14ac:dyDescent="0.3">
      <c r="A171" s="1" t="s">
        <v>54</v>
      </c>
      <c r="B171" s="19">
        <v>2000</v>
      </c>
      <c r="C171" s="3" t="s">
        <v>14</v>
      </c>
      <c r="D171" s="10">
        <v>8.25</v>
      </c>
      <c r="E171" s="10">
        <v>12</v>
      </c>
      <c r="F171" s="10">
        <f t="shared" si="2"/>
        <v>145.45454545454547</v>
      </c>
    </row>
    <row r="172" spans="1:6" x14ac:dyDescent="0.3">
      <c r="A172" s="1" t="s">
        <v>55</v>
      </c>
      <c r="B172" s="19"/>
      <c r="C172" s="6" t="s">
        <v>3</v>
      </c>
      <c r="D172" s="10">
        <v>8.89</v>
      </c>
      <c r="E172" s="10">
        <v>12</v>
      </c>
      <c r="F172" s="10">
        <f t="shared" si="2"/>
        <v>134.98312710911136</v>
      </c>
    </row>
    <row r="173" spans="1:6" x14ac:dyDescent="0.3">
      <c r="A173" s="1" t="s">
        <v>56</v>
      </c>
      <c r="B173" s="19"/>
      <c r="C173" s="3" t="s">
        <v>4</v>
      </c>
      <c r="D173" s="10">
        <v>9.73</v>
      </c>
      <c r="E173" s="10">
        <v>12</v>
      </c>
      <c r="F173" s="10">
        <f t="shared" si="2"/>
        <v>123.32990750256936</v>
      </c>
    </row>
    <row r="174" spans="1:6" x14ac:dyDescent="0.3">
      <c r="A174" s="1" t="s">
        <v>115</v>
      </c>
      <c r="B174" s="19"/>
      <c r="C174" s="6" t="s">
        <v>5</v>
      </c>
      <c r="D174" s="10">
        <v>9.9600000000000009</v>
      </c>
      <c r="E174" s="10">
        <v>12</v>
      </c>
      <c r="F174" s="10">
        <f t="shared" si="2"/>
        <v>120.48192771084337</v>
      </c>
    </row>
    <row r="175" spans="1:6" x14ac:dyDescent="0.3">
      <c r="A175" s="1" t="s">
        <v>58</v>
      </c>
      <c r="B175" s="19"/>
      <c r="C175" s="3" t="s">
        <v>6</v>
      </c>
      <c r="D175" s="10">
        <v>10</v>
      </c>
      <c r="E175" s="10">
        <v>12</v>
      </c>
      <c r="F175" s="10">
        <f t="shared" si="2"/>
        <v>120</v>
      </c>
    </row>
    <row r="176" spans="1:6" x14ac:dyDescent="0.3">
      <c r="A176" s="1" t="s">
        <v>116</v>
      </c>
      <c r="B176" s="19"/>
      <c r="C176" s="6" t="s">
        <v>7</v>
      </c>
      <c r="D176" s="10">
        <v>9.68</v>
      </c>
      <c r="E176" s="10">
        <v>12</v>
      </c>
      <c r="F176" s="10">
        <f t="shared" si="2"/>
        <v>123.96694214876034</v>
      </c>
    </row>
    <row r="177" spans="1:6" x14ac:dyDescent="0.3">
      <c r="A177" s="1" t="s">
        <v>117</v>
      </c>
      <c r="B177" s="19"/>
      <c r="C177" s="3" t="s">
        <v>8</v>
      </c>
      <c r="D177" s="10">
        <v>9.2899999999999991</v>
      </c>
      <c r="E177" s="10">
        <v>12</v>
      </c>
      <c r="F177" s="10">
        <f t="shared" si="2"/>
        <v>129.17115177610333</v>
      </c>
    </row>
    <row r="178" spans="1:6" x14ac:dyDescent="0.3">
      <c r="A178" s="1" t="s">
        <v>118</v>
      </c>
      <c r="B178" s="19"/>
      <c r="C178" s="6" t="s">
        <v>9</v>
      </c>
      <c r="D178" s="10">
        <v>9.1</v>
      </c>
      <c r="E178" s="10">
        <v>12</v>
      </c>
      <c r="F178" s="10">
        <f t="shared" si="2"/>
        <v>131.86813186813185</v>
      </c>
    </row>
    <row r="179" spans="1:6" x14ac:dyDescent="0.3">
      <c r="A179" s="1" t="s">
        <v>119</v>
      </c>
      <c r="B179" s="19"/>
      <c r="C179" s="3" t="s">
        <v>10</v>
      </c>
      <c r="D179" s="10">
        <v>9.1999999999999993</v>
      </c>
      <c r="E179" s="10">
        <v>12</v>
      </c>
      <c r="F179" s="10">
        <f t="shared" ref="F179:F206" si="3">+E179/D179*100</f>
        <v>130.43478260869566</v>
      </c>
    </row>
    <row r="180" spans="1:6" x14ac:dyDescent="0.3">
      <c r="A180" s="1" t="s">
        <v>120</v>
      </c>
      <c r="B180" s="19"/>
      <c r="C180" s="6" t="s">
        <v>11</v>
      </c>
      <c r="D180" s="10">
        <v>8.99</v>
      </c>
      <c r="E180" s="10">
        <v>12</v>
      </c>
      <c r="F180" s="10">
        <f t="shared" si="3"/>
        <v>133.48164627363735</v>
      </c>
    </row>
    <row r="181" spans="1:6" x14ac:dyDescent="0.3">
      <c r="A181" s="1" t="s">
        <v>121</v>
      </c>
      <c r="B181" s="19"/>
      <c r="C181" s="3" t="s">
        <v>12</v>
      </c>
      <c r="D181" s="10">
        <v>8.82</v>
      </c>
      <c r="E181" s="10">
        <v>12</v>
      </c>
      <c r="F181" s="10">
        <f t="shared" si="3"/>
        <v>136.05442176870747</v>
      </c>
    </row>
    <row r="182" spans="1:6" x14ac:dyDescent="0.3">
      <c r="A182" s="1" t="s">
        <v>122</v>
      </c>
      <c r="B182" s="20"/>
      <c r="C182" s="6" t="s">
        <v>13</v>
      </c>
      <c r="D182" s="10">
        <v>8.75</v>
      </c>
      <c r="E182" s="10">
        <v>12</v>
      </c>
      <c r="F182" s="10">
        <f t="shared" si="3"/>
        <v>137.14285714285714</v>
      </c>
    </row>
    <row r="183" spans="1:6" x14ac:dyDescent="0.3">
      <c r="A183" s="1" t="s">
        <v>123</v>
      </c>
      <c r="B183" s="18">
        <v>2001</v>
      </c>
      <c r="C183" s="3" t="s">
        <v>14</v>
      </c>
      <c r="D183" s="10">
        <v>8.49</v>
      </c>
      <c r="E183" s="10">
        <v>12</v>
      </c>
      <c r="F183" s="10">
        <f t="shared" si="3"/>
        <v>141.34275618374559</v>
      </c>
    </row>
    <row r="184" spans="1:6" x14ac:dyDescent="0.3">
      <c r="A184" s="1" t="s">
        <v>124</v>
      </c>
      <c r="B184" s="19"/>
      <c r="C184" s="6" t="s">
        <v>3</v>
      </c>
      <c r="D184" s="10">
        <v>8.06</v>
      </c>
      <c r="E184" s="10">
        <v>12</v>
      </c>
      <c r="F184" s="10">
        <f t="shared" si="3"/>
        <v>148.8833746898263</v>
      </c>
    </row>
    <row r="185" spans="1:6" x14ac:dyDescent="0.3">
      <c r="A185" s="1" t="s">
        <v>125</v>
      </c>
      <c r="B185" s="19"/>
      <c r="C185" s="3" t="s">
        <v>4</v>
      </c>
      <c r="D185" s="10">
        <v>7.81</v>
      </c>
      <c r="E185" s="10">
        <v>11.5</v>
      </c>
      <c r="F185" s="10">
        <f t="shared" si="3"/>
        <v>147.24711907810499</v>
      </c>
    </row>
    <row r="186" spans="1:6" x14ac:dyDescent="0.3">
      <c r="A186" s="1" t="s">
        <v>126</v>
      </c>
      <c r="B186" s="19"/>
      <c r="C186" s="6" t="s">
        <v>5</v>
      </c>
      <c r="D186" s="10">
        <v>7.98</v>
      </c>
      <c r="E186" s="10">
        <v>11.5</v>
      </c>
      <c r="F186" s="10">
        <f t="shared" si="3"/>
        <v>144.11027568922304</v>
      </c>
    </row>
    <row r="187" spans="1:6" x14ac:dyDescent="0.3">
      <c r="A187" s="1" t="s">
        <v>127</v>
      </c>
      <c r="B187" s="19"/>
      <c r="C187" s="6" t="s">
        <v>6</v>
      </c>
      <c r="D187" s="10">
        <v>7.87</v>
      </c>
      <c r="E187" s="10">
        <v>11.5</v>
      </c>
      <c r="F187" s="10">
        <f t="shared" si="3"/>
        <v>146.12452350698857</v>
      </c>
    </row>
    <row r="188" spans="1:6" x14ac:dyDescent="0.3">
      <c r="A188" s="1" t="s">
        <v>128</v>
      </c>
      <c r="B188" s="19"/>
      <c r="C188" s="6" t="s">
        <v>7</v>
      </c>
      <c r="D188" s="10">
        <v>7.93</v>
      </c>
      <c r="E188" s="10">
        <v>11.5</v>
      </c>
      <c r="F188" s="10">
        <f t="shared" si="3"/>
        <v>145.01891551071878</v>
      </c>
    </row>
    <row r="189" spans="1:6" x14ac:dyDescent="0.3">
      <c r="A189" s="1" t="s">
        <v>129</v>
      </c>
      <c r="B189" s="19"/>
      <c r="C189" s="6" t="s">
        <v>8</v>
      </c>
      <c r="D189" s="10">
        <v>8.09</v>
      </c>
      <c r="E189" s="10">
        <v>11</v>
      </c>
      <c r="F189" s="10">
        <f t="shared" si="3"/>
        <v>135.97033374536466</v>
      </c>
    </row>
    <row r="190" spans="1:6" x14ac:dyDescent="0.3">
      <c r="A190" s="1" t="s">
        <v>130</v>
      </c>
      <c r="B190" s="19"/>
      <c r="C190" s="6" t="s">
        <v>9</v>
      </c>
      <c r="D190" s="10">
        <v>8.0299999999999994</v>
      </c>
      <c r="E190" s="10">
        <v>10</v>
      </c>
      <c r="F190" s="10">
        <f t="shared" si="3"/>
        <v>124.53300124533003</v>
      </c>
    </row>
    <row r="191" spans="1:6" x14ac:dyDescent="0.3">
      <c r="A191" s="1" t="s">
        <v>131</v>
      </c>
      <c r="B191" s="19"/>
      <c r="C191" s="6" t="s">
        <v>10</v>
      </c>
      <c r="D191" s="10">
        <v>7.97</v>
      </c>
      <c r="E191" s="10">
        <v>9.5</v>
      </c>
      <c r="F191" s="10">
        <f t="shared" si="3"/>
        <v>119.1969887076537</v>
      </c>
    </row>
    <row r="192" spans="1:6" x14ac:dyDescent="0.3">
      <c r="A192" s="1" t="s">
        <v>132</v>
      </c>
      <c r="B192" s="19"/>
      <c r="C192" s="6" t="s">
        <v>11</v>
      </c>
      <c r="D192" s="10">
        <v>8.01</v>
      </c>
      <c r="E192" s="10">
        <v>9.25</v>
      </c>
      <c r="F192" s="10">
        <f t="shared" si="3"/>
        <v>115.48064918851435</v>
      </c>
    </row>
    <row r="193" spans="1:6" x14ac:dyDescent="0.3">
      <c r="A193" s="1" t="s">
        <v>133</v>
      </c>
      <c r="B193" s="19"/>
      <c r="C193" s="6" t="s">
        <v>12</v>
      </c>
      <c r="D193" s="10">
        <v>7.78</v>
      </c>
      <c r="E193" s="10">
        <v>8.75</v>
      </c>
      <c r="F193" s="10">
        <f t="shared" si="3"/>
        <v>112.46786632390746</v>
      </c>
    </row>
    <row r="194" spans="1:6" x14ac:dyDescent="0.3">
      <c r="A194" s="1" t="s">
        <v>134</v>
      </c>
      <c r="B194" s="20"/>
      <c r="C194" s="6" t="s">
        <v>13</v>
      </c>
      <c r="D194" s="10">
        <v>7.65</v>
      </c>
      <c r="E194" s="10">
        <v>8.5</v>
      </c>
      <c r="F194" s="10">
        <f t="shared" si="3"/>
        <v>111.11111111111111</v>
      </c>
    </row>
    <row r="195" spans="1:6" x14ac:dyDescent="0.3">
      <c r="A195" s="1" t="s">
        <v>135</v>
      </c>
      <c r="B195" s="18">
        <v>2002</v>
      </c>
      <c r="C195" s="3" t="s">
        <v>14</v>
      </c>
      <c r="D195" s="10">
        <v>7.37</v>
      </c>
      <c r="E195" s="10">
        <v>8</v>
      </c>
      <c r="F195" s="10">
        <f t="shared" si="3"/>
        <v>108.54816824966078</v>
      </c>
    </row>
    <row r="196" spans="1:6" x14ac:dyDescent="0.3">
      <c r="A196" s="1" t="s">
        <v>136</v>
      </c>
      <c r="B196" s="19"/>
      <c r="C196" s="6" t="s">
        <v>3</v>
      </c>
      <c r="D196" s="10">
        <v>6.7</v>
      </c>
      <c r="E196" s="10">
        <v>8</v>
      </c>
      <c r="F196" s="10">
        <f t="shared" si="3"/>
        <v>119.40298507462686</v>
      </c>
    </row>
    <row r="197" spans="1:6" x14ac:dyDescent="0.3">
      <c r="A197" s="1" t="s">
        <v>137</v>
      </c>
      <c r="B197" s="19"/>
      <c r="C197" s="3" t="s">
        <v>4</v>
      </c>
      <c r="D197" s="10">
        <v>5.89</v>
      </c>
      <c r="E197" s="10">
        <v>7.25</v>
      </c>
      <c r="F197" s="10">
        <f t="shared" si="3"/>
        <v>123.08998302207131</v>
      </c>
    </row>
    <row r="198" spans="1:6" x14ac:dyDescent="0.3">
      <c r="A198" s="1" t="s">
        <v>138</v>
      </c>
      <c r="B198" s="19"/>
      <c r="C198" s="6" t="s">
        <v>5</v>
      </c>
      <c r="D198" s="10">
        <v>5.65</v>
      </c>
      <c r="E198" s="10">
        <v>6.25</v>
      </c>
      <c r="F198" s="10">
        <f t="shared" si="3"/>
        <v>110.61946902654867</v>
      </c>
    </row>
    <row r="199" spans="1:6" x14ac:dyDescent="0.3">
      <c r="A199" s="1" t="s">
        <v>139</v>
      </c>
      <c r="B199" s="19"/>
      <c r="C199" s="6" t="s">
        <v>6</v>
      </c>
      <c r="D199" s="10">
        <v>5.84</v>
      </c>
      <c r="E199" s="10">
        <v>5.75</v>
      </c>
      <c r="F199" s="10">
        <f t="shared" si="3"/>
        <v>98.458904109589042</v>
      </c>
    </row>
    <row r="200" spans="1:6" x14ac:dyDescent="0.3">
      <c r="A200" s="1" t="s">
        <v>140</v>
      </c>
      <c r="B200" s="19"/>
      <c r="C200" s="6" t="s">
        <v>7</v>
      </c>
      <c r="D200" s="10">
        <v>6.25</v>
      </c>
      <c r="E200" s="10">
        <v>5.25</v>
      </c>
      <c r="F200" s="10">
        <f t="shared" si="3"/>
        <v>84</v>
      </c>
    </row>
    <row r="201" spans="1:6" x14ac:dyDescent="0.3">
      <c r="A201" s="1" t="s">
        <v>141</v>
      </c>
      <c r="B201" s="19"/>
      <c r="C201" s="6" t="s">
        <v>8</v>
      </c>
      <c r="D201" s="10">
        <v>6.16</v>
      </c>
      <c r="E201" s="10">
        <v>5.25</v>
      </c>
      <c r="F201" s="10">
        <f t="shared" si="3"/>
        <v>85.227272727272734</v>
      </c>
    </row>
    <row r="202" spans="1:6" x14ac:dyDescent="0.3">
      <c r="A202" s="1" t="s">
        <v>142</v>
      </c>
      <c r="B202" s="19"/>
      <c r="C202" s="6" t="s">
        <v>9</v>
      </c>
      <c r="D202" s="10">
        <v>5.98</v>
      </c>
      <c r="E202" s="10">
        <v>5.25</v>
      </c>
      <c r="F202" s="10">
        <f t="shared" si="3"/>
        <v>87.792642140468217</v>
      </c>
    </row>
    <row r="203" spans="1:6" x14ac:dyDescent="0.3">
      <c r="A203" s="1" t="s">
        <v>143</v>
      </c>
      <c r="B203" s="19"/>
      <c r="C203" s="6" t="s">
        <v>10</v>
      </c>
      <c r="D203" s="10">
        <v>5.97</v>
      </c>
      <c r="E203" s="10">
        <v>5.25</v>
      </c>
      <c r="F203" s="10">
        <f t="shared" si="3"/>
        <v>87.939698492462313</v>
      </c>
    </row>
    <row r="204" spans="1:6" x14ac:dyDescent="0.3">
      <c r="A204" s="1" t="s">
        <v>144</v>
      </c>
      <c r="B204" s="19"/>
      <c r="C204" s="6" t="s">
        <v>11</v>
      </c>
      <c r="D204" s="10">
        <v>6.37</v>
      </c>
      <c r="E204" s="10">
        <v>5.25</v>
      </c>
      <c r="F204" s="10">
        <f t="shared" si="3"/>
        <v>82.417582417582409</v>
      </c>
    </row>
    <row r="205" spans="1:6" x14ac:dyDescent="0.3">
      <c r="A205" s="1" t="s">
        <v>145</v>
      </c>
      <c r="B205" s="19"/>
      <c r="C205" s="6" t="s">
        <v>12</v>
      </c>
      <c r="D205" s="10">
        <v>7.07</v>
      </c>
      <c r="E205" s="10">
        <v>5.25</v>
      </c>
      <c r="F205" s="10">
        <f t="shared" si="3"/>
        <v>74.257425742574256</v>
      </c>
    </row>
    <row r="206" spans="1:6" x14ac:dyDescent="0.3">
      <c r="A206" s="1" t="s">
        <v>146</v>
      </c>
      <c r="B206" s="20"/>
      <c r="C206" s="6" t="s">
        <v>13</v>
      </c>
      <c r="D206" s="10">
        <v>6.99</v>
      </c>
      <c r="E206" s="10">
        <v>5.25</v>
      </c>
      <c r="F206" s="10">
        <f t="shared" si="3"/>
        <v>75.107296137339048</v>
      </c>
    </row>
    <row r="207" spans="1:6" x14ac:dyDescent="0.3">
      <c r="D207" s="10"/>
      <c r="E207" s="10"/>
    </row>
    <row r="208" spans="1:6" x14ac:dyDescent="0.3">
      <c r="D208" s="10">
        <f>AVERAGE(D111:D206)</f>
        <v>14.175416666666663</v>
      </c>
      <c r="E208" s="10"/>
    </row>
    <row r="209" spans="1:6" x14ac:dyDescent="0.3">
      <c r="D209" s="10"/>
      <c r="E209" s="10"/>
    </row>
    <row r="210" spans="1:6" x14ac:dyDescent="0.3">
      <c r="D210" s="10"/>
      <c r="E210" s="10"/>
    </row>
    <row r="211" spans="1:6" x14ac:dyDescent="0.3">
      <c r="D211" s="10"/>
      <c r="E211" s="10"/>
    </row>
    <row r="212" spans="1:6" x14ac:dyDescent="0.3">
      <c r="D212" s="10"/>
      <c r="E212" s="10"/>
    </row>
    <row r="213" spans="1:6" x14ac:dyDescent="0.3">
      <c r="D213" s="10">
        <f>+D156-D170</f>
        <v>7.8599999999999994</v>
      </c>
      <c r="E213" s="10">
        <f>+E156-E170</f>
        <v>20</v>
      </c>
    </row>
    <row r="214" spans="1:6" x14ac:dyDescent="0.3">
      <c r="D214" s="10"/>
      <c r="E214" s="10"/>
    </row>
    <row r="215" spans="1:6" x14ac:dyDescent="0.3">
      <c r="D215" s="10"/>
      <c r="E215" s="10"/>
    </row>
    <row r="216" spans="1:6" x14ac:dyDescent="0.3">
      <c r="A216" s="1" t="s">
        <v>57</v>
      </c>
      <c r="D216" s="10">
        <v>32.36</v>
      </c>
      <c r="E216" s="10"/>
    </row>
    <row r="217" spans="1:6" x14ac:dyDescent="0.3">
      <c r="A217" s="1" t="s">
        <v>59</v>
      </c>
      <c r="D217" s="10">
        <v>21.17</v>
      </c>
      <c r="E217" s="10">
        <v>45</v>
      </c>
    </row>
    <row r="218" spans="1:6" x14ac:dyDescent="0.3">
      <c r="A218" s="1" t="s">
        <v>58</v>
      </c>
      <c r="D218" s="10">
        <v>10</v>
      </c>
      <c r="E218" s="10">
        <v>12</v>
      </c>
    </row>
    <row r="219" spans="1:6" x14ac:dyDescent="0.3">
      <c r="D219" s="10"/>
      <c r="E219" s="10"/>
    </row>
    <row r="220" spans="1:6" x14ac:dyDescent="0.3">
      <c r="A220" s="1" t="s">
        <v>60</v>
      </c>
      <c r="D220" s="10">
        <v>10.3</v>
      </c>
      <c r="E220" s="10"/>
    </row>
    <row r="221" spans="1:6" x14ac:dyDescent="0.3">
      <c r="A221" s="1" t="s">
        <v>61</v>
      </c>
      <c r="D221" s="10">
        <v>10.54</v>
      </c>
      <c r="E221" s="10"/>
      <c r="F221" s="1" t="s">
        <v>69</v>
      </c>
    </row>
    <row r="222" spans="1:6" x14ac:dyDescent="0.3">
      <c r="A222" s="1" t="s">
        <v>62</v>
      </c>
      <c r="D222" s="10">
        <v>41.65</v>
      </c>
      <c r="E222" s="10"/>
    </row>
    <row r="223" spans="1:6" x14ac:dyDescent="0.3">
      <c r="A223" s="1" t="s">
        <v>46</v>
      </c>
      <c r="D223" s="10">
        <v>9.98</v>
      </c>
      <c r="E223" s="10">
        <v>18</v>
      </c>
    </row>
    <row r="224" spans="1:6" x14ac:dyDescent="0.3">
      <c r="A224" s="1" t="s">
        <v>63</v>
      </c>
      <c r="D224" s="10">
        <v>2.72</v>
      </c>
      <c r="E224" s="10">
        <v>4</v>
      </c>
    </row>
    <row r="225" spans="1:6" x14ac:dyDescent="0.3">
      <c r="A225" s="1" t="s">
        <v>64</v>
      </c>
      <c r="D225" s="10">
        <v>1.49</v>
      </c>
      <c r="E225" s="10">
        <v>1.75</v>
      </c>
    </row>
    <row r="226" spans="1:6" x14ac:dyDescent="0.3">
      <c r="A226" s="1" t="s">
        <v>65</v>
      </c>
      <c r="D226" s="10">
        <v>10.210000000000001</v>
      </c>
      <c r="E226" s="10">
        <v>7.5</v>
      </c>
      <c r="F226" s="1" t="s">
        <v>66</v>
      </c>
    </row>
    <row r="227" spans="1:6" x14ac:dyDescent="0.3">
      <c r="A227" s="1" t="s">
        <v>68</v>
      </c>
      <c r="D227" s="10">
        <v>13.34</v>
      </c>
      <c r="E227" s="10">
        <v>13</v>
      </c>
    </row>
    <row r="228" spans="1:6" x14ac:dyDescent="0.3">
      <c r="A228" s="1" t="s">
        <v>147</v>
      </c>
      <c r="D228" s="10">
        <v>12.36</v>
      </c>
      <c r="E228" s="10">
        <v>13.25</v>
      </c>
    </row>
    <row r="229" spans="1:6" x14ac:dyDescent="0.3">
      <c r="A229" s="1" t="s">
        <v>67</v>
      </c>
      <c r="D229" s="10">
        <v>9.2799999999999994</v>
      </c>
      <c r="E229" s="10">
        <v>13</v>
      </c>
    </row>
    <row r="230" spans="1:6" x14ac:dyDescent="0.3">
      <c r="A230" s="1" t="s">
        <v>148</v>
      </c>
      <c r="D230" s="10">
        <v>5.2</v>
      </c>
      <c r="E230" s="10">
        <v>9.75</v>
      </c>
    </row>
    <row r="233" spans="1:6" x14ac:dyDescent="0.3">
      <c r="A233" s="1" t="s">
        <v>150</v>
      </c>
      <c r="C233" s="1">
        <v>8</v>
      </c>
    </row>
    <row r="234" spans="1:6" x14ac:dyDescent="0.3">
      <c r="A234" s="1" t="s">
        <v>151</v>
      </c>
      <c r="C234" s="1">
        <v>2</v>
      </c>
    </row>
    <row r="235" spans="1:6" x14ac:dyDescent="0.3">
      <c r="A235" s="1" t="s">
        <v>152</v>
      </c>
      <c r="C235" s="1">
        <v>14</v>
      </c>
    </row>
    <row r="236" spans="1:6" x14ac:dyDescent="0.3">
      <c r="A236" s="1" t="s">
        <v>153</v>
      </c>
      <c r="C236" s="1">
        <v>1</v>
      </c>
      <c r="F236" s="1">
        <f>849/12</f>
        <v>70.75</v>
      </c>
    </row>
    <row r="237" spans="1:6" x14ac:dyDescent="0.3">
      <c r="A237" s="1" t="s">
        <v>154</v>
      </c>
      <c r="C237" s="1">
        <v>21</v>
      </c>
      <c r="F237" s="1">
        <f>416/12</f>
        <v>34.666666666666664</v>
      </c>
    </row>
    <row r="238" spans="1:6" x14ac:dyDescent="0.3">
      <c r="A238" s="1" t="s">
        <v>155</v>
      </c>
      <c r="C238" s="1">
        <v>1</v>
      </c>
      <c r="F238" s="1">
        <f>59/12</f>
        <v>4.916666666666667</v>
      </c>
    </row>
    <row r="239" spans="1:6" x14ac:dyDescent="0.3">
      <c r="A239" s="1" t="s">
        <v>156</v>
      </c>
      <c r="C239" s="1">
        <v>12</v>
      </c>
      <c r="F239" s="1">
        <f>131/12</f>
        <v>10.916666666666666</v>
      </c>
    </row>
    <row r="240" spans="1:6" x14ac:dyDescent="0.3">
      <c r="C240" s="1">
        <f>SUM(C233:C239)</f>
        <v>59</v>
      </c>
      <c r="F240" s="1">
        <f>196/12</f>
        <v>16.333333333333332</v>
      </c>
    </row>
    <row r="242" spans="1:7" x14ac:dyDescent="0.3">
      <c r="A242" s="1" t="s">
        <v>157</v>
      </c>
      <c r="C242" s="1">
        <v>1</v>
      </c>
    </row>
    <row r="243" spans="1:7" x14ac:dyDescent="0.3">
      <c r="A243" s="1" t="s">
        <v>158</v>
      </c>
      <c r="C243" s="1">
        <v>4</v>
      </c>
      <c r="D243" s="1">
        <f>+C235+C243</f>
        <v>18</v>
      </c>
      <c r="F243" s="1">
        <f>61+4+43</f>
        <v>108</v>
      </c>
    </row>
    <row r="244" spans="1:7" x14ac:dyDescent="0.3">
      <c r="A244" s="1" t="s">
        <v>159</v>
      </c>
      <c r="C244" s="1">
        <v>4</v>
      </c>
      <c r="F244" s="1">
        <f>108/196</f>
        <v>0.55102040816326525</v>
      </c>
    </row>
    <row r="245" spans="1:7" x14ac:dyDescent="0.3">
      <c r="A245" s="1" t="s">
        <v>160</v>
      </c>
      <c r="C245" s="1">
        <v>5</v>
      </c>
      <c r="D245" s="1">
        <f>+C236+C244+C245</f>
        <v>10</v>
      </c>
      <c r="F245" s="1">
        <v>56</v>
      </c>
    </row>
    <row r="246" spans="1:7" x14ac:dyDescent="0.3">
      <c r="A246" s="1" t="s">
        <v>161</v>
      </c>
      <c r="C246" s="1">
        <v>12</v>
      </c>
      <c r="D246" s="1">
        <f>+C237+C246+C247+C238+C248</f>
        <v>39</v>
      </c>
      <c r="F246" s="1">
        <f>+F243+F245</f>
        <v>164</v>
      </c>
    </row>
    <row r="247" spans="1:7" x14ac:dyDescent="0.3">
      <c r="A247" s="1" t="s">
        <v>162</v>
      </c>
      <c r="C247" s="1">
        <v>1</v>
      </c>
      <c r="F247" s="1">
        <v>28</v>
      </c>
    </row>
    <row r="248" spans="1:7" x14ac:dyDescent="0.3">
      <c r="A248" s="1" t="s">
        <v>163</v>
      </c>
      <c r="C248" s="1">
        <v>4</v>
      </c>
      <c r="F248" s="1">
        <v>3</v>
      </c>
    </row>
    <row r="249" spans="1:7" x14ac:dyDescent="0.3">
      <c r="A249" s="1" t="s">
        <v>164</v>
      </c>
      <c r="C249" s="1">
        <v>4</v>
      </c>
      <c r="F249" s="16">
        <v>39994</v>
      </c>
      <c r="G249" s="1">
        <v>3.81</v>
      </c>
    </row>
    <row r="250" spans="1:7" x14ac:dyDescent="0.3">
      <c r="A250" s="1" t="s">
        <v>165</v>
      </c>
      <c r="C250" s="1">
        <v>28</v>
      </c>
    </row>
    <row r="251" spans="1:7" x14ac:dyDescent="0.3">
      <c r="A251" s="1" t="s">
        <v>166</v>
      </c>
      <c r="C251" s="1">
        <v>3</v>
      </c>
      <c r="D251" s="1">
        <f>+C239+C250+C251</f>
        <v>43</v>
      </c>
    </row>
    <row r="252" spans="1:7" x14ac:dyDescent="0.3">
      <c r="C252" s="1">
        <f>SUM(C242:C251)</f>
        <v>66</v>
      </c>
    </row>
    <row r="254" spans="1:7" x14ac:dyDescent="0.3">
      <c r="C254" s="1">
        <f>+C240+C252</f>
        <v>125</v>
      </c>
    </row>
    <row r="257" spans="1:4" x14ac:dyDescent="0.3">
      <c r="A257" s="1" t="s">
        <v>167</v>
      </c>
      <c r="D257" s="1">
        <v>21</v>
      </c>
    </row>
    <row r="258" spans="1:4" x14ac:dyDescent="0.3">
      <c r="A258" s="1" t="s">
        <v>168</v>
      </c>
      <c r="D258" s="1">
        <v>19</v>
      </c>
    </row>
    <row r="259" spans="1:4" x14ac:dyDescent="0.3">
      <c r="A259" s="1" t="s">
        <v>169</v>
      </c>
      <c r="D259" s="1">
        <v>25</v>
      </c>
    </row>
    <row r="260" spans="1:4" x14ac:dyDescent="0.3">
      <c r="D260" s="1">
        <f>SUM(D257:D259)</f>
        <v>65</v>
      </c>
    </row>
  </sheetData>
  <mergeCells count="17">
    <mergeCell ref="B5:B16"/>
    <mergeCell ref="B29:B40"/>
    <mergeCell ref="B41:B52"/>
    <mergeCell ref="B53:B64"/>
    <mergeCell ref="B89:B100"/>
    <mergeCell ref="B101:B103"/>
    <mergeCell ref="B65:B76"/>
    <mergeCell ref="B77:B88"/>
    <mergeCell ref="B17:B28"/>
    <mergeCell ref="B171:B182"/>
    <mergeCell ref="B183:B194"/>
    <mergeCell ref="B195:B206"/>
    <mergeCell ref="B111:B122"/>
    <mergeCell ref="B123:B134"/>
    <mergeCell ref="B135:B146"/>
    <mergeCell ref="B147:B158"/>
    <mergeCell ref="B159:B170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Enrique Coronel Lopez</dc:creator>
  <cp:lastModifiedBy>Pedro Santana</cp:lastModifiedBy>
  <dcterms:created xsi:type="dcterms:W3CDTF">2025-04-10T16:09:12Z</dcterms:created>
  <dcterms:modified xsi:type="dcterms:W3CDTF">2026-04-23T15:22:44Z</dcterms:modified>
</cp:coreProperties>
</file>